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ydogan\Downloads\"/>
    </mc:Choice>
  </mc:AlternateContent>
  <bookViews>
    <workbookView showHorizontalScroll="0" showVerticalScroll="0" showSheetTabs="0" xWindow="0" yWindow="0" windowWidth="24000" windowHeight="9360"/>
  </bookViews>
  <sheets>
    <sheet name="Görev Yolluğu" sheetId="1" r:id="rId1"/>
    <sheet name="2014" sheetId="3" state="hidden" r:id="rId2"/>
  </sheets>
  <externalReferences>
    <externalReference r:id="rId3"/>
  </externalReferences>
  <definedNames>
    <definedName name="AdSoyad">#REF!</definedName>
    <definedName name="bilgihastakağıdı4c">#REF!</definedName>
    <definedName name="dışarıdanhastakağıdı">#REF!</definedName>
    <definedName name="döklis">'[1]Tüm Pers'!$E$3:$E$280</definedName>
    <definedName name="Hastakağıdıdışarıdan">#REF!</definedName>
    <definedName name="hastakağıdıdışarıdann">#REF!</definedName>
    <definedName name="hastakağıdıdışarıdannn">#REF!</definedName>
    <definedName name="hstkd">#REF!</definedName>
    <definedName name="idariamir">[1]Kadrolu!#REF!</definedName>
    <definedName name="idariamirgörevi">[1]Kadrolu!#REF!</definedName>
    <definedName name="KADROLUHASTAKAĞIDIBİLGİ">#REF!</definedName>
    <definedName name="kdrhstkğt">#REF!</definedName>
    <definedName name="Senelikizinidari">'[1]Senelik İzin Formu Bilgi'!$E$20:$E$70</definedName>
    <definedName name="sia">'[1]Senelik İzin Formu Bilgi'!$A$2:$A$66</definedName>
    <definedName name="sii">'[1]Senelik İzin Formu Bilgi'!$E$2:$E$66</definedName>
    <definedName name="_xlnm.Print_Area" localSheetId="0">'Görev Yolluğu'!$B$2:$T$49</definedName>
    <definedName name="ylkblg">'[1]Yolluk Bilgi'!$A$2:$A$127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9" i="1" l="1"/>
  <c r="W28" i="1"/>
  <c r="W27" i="1"/>
  <c r="X30" i="1" s="1"/>
  <c r="Y30" i="1" s="1"/>
  <c r="W26" i="1"/>
  <c r="W19" i="1"/>
  <c r="W22" i="1" s="1"/>
  <c r="W18" i="1"/>
  <c r="U13" i="1" l="1"/>
  <c r="U18" i="1" s="1"/>
  <c r="W30" i="1"/>
  <c r="W31" i="1" s="1"/>
  <c r="U14" i="1" l="1"/>
  <c r="U16" i="1"/>
  <c r="U15" i="1"/>
  <c r="V4" i="1" l="1"/>
  <c r="W4" i="1" l="1"/>
  <c r="W5" i="1" s="1"/>
  <c r="Y1" i="1" l="1"/>
  <c r="Z5" i="1" s="1"/>
  <c r="AA1" i="1"/>
  <c r="AB5" i="1" s="1"/>
  <c r="AB11" i="1" s="1"/>
  <c r="AB1" i="1"/>
  <c r="Y5" i="1"/>
  <c r="AB12" i="1"/>
  <c r="Z1" i="1"/>
  <c r="AA5" i="1" s="1"/>
  <c r="AA11" i="1" s="1"/>
  <c r="Y4" i="1"/>
  <c r="Y2" i="1"/>
  <c r="Z4" i="1" s="1"/>
  <c r="AA2" i="1"/>
  <c r="AB4" i="1" s="1"/>
  <c r="AB9" i="1" s="1"/>
  <c r="AB2" i="1"/>
  <c r="Z2" i="1"/>
  <c r="AA4" i="1" s="1"/>
  <c r="AA9" i="1" s="1"/>
  <c r="AB10" i="1"/>
  <c r="Y10" i="1" l="1"/>
  <c r="Y9" i="1"/>
  <c r="Z10" i="1"/>
  <c r="Z9" i="1"/>
  <c r="W14" i="1" l="1"/>
</calcChain>
</file>

<file path=xl/sharedStrings.xml><?xml version="1.0" encoding="utf-8"?>
<sst xmlns="http://schemas.openxmlformats.org/spreadsheetml/2006/main" count="201" uniqueCount="112">
  <si>
    <t>YKR</t>
  </si>
  <si>
    <t>YTL</t>
  </si>
  <si>
    <t xml:space="preserve"> </t>
  </si>
  <si>
    <t>Adı ve Soyadı</t>
  </si>
  <si>
    <t>GÖKÇEBAY</t>
  </si>
  <si>
    <t xml:space="preserve">  </t>
  </si>
  <si>
    <t xml:space="preserve">Bir </t>
  </si>
  <si>
    <t xml:space="preserve">On </t>
  </si>
  <si>
    <t>Ünvanı</t>
  </si>
  <si>
    <t>YURTİÇİ GEÇİCİ GÖREV</t>
  </si>
  <si>
    <t xml:space="preserve">İki </t>
  </si>
  <si>
    <t xml:space="preserve">Yirmi </t>
  </si>
  <si>
    <t>Aylık Kadro Derecesi</t>
  </si>
  <si>
    <t xml:space="preserve">Üç </t>
  </si>
  <si>
    <t xml:space="preserve">Otuz </t>
  </si>
  <si>
    <t>Ek Göstergesi</t>
  </si>
  <si>
    <t>YOLLUĞU BİLDİRİMİ</t>
  </si>
  <si>
    <r>
      <t xml:space="preserve">  Dairesi       : </t>
    </r>
    <r>
      <rPr>
        <sz val="10"/>
        <rFont val="Times New Roman"/>
        <family val="1"/>
        <charset val="162"/>
      </rPr>
      <t>Kastamonu Üniversitesi</t>
    </r>
  </si>
  <si>
    <t xml:space="preserve">Dört </t>
  </si>
  <si>
    <t xml:space="preserve">Kırk </t>
  </si>
  <si>
    <t xml:space="preserve">Beş </t>
  </si>
  <si>
    <t xml:space="preserve">Elli </t>
  </si>
  <si>
    <t>Gündeliği</t>
  </si>
  <si>
    <t xml:space="preserve">  Bütçe Yılı  :</t>
  </si>
  <si>
    <t xml:space="preserve">Altı </t>
  </si>
  <si>
    <t xml:space="preserve">Altmış </t>
  </si>
  <si>
    <t xml:space="preserve">Yedi </t>
  </si>
  <si>
    <t xml:space="preserve">Yetmiş </t>
  </si>
  <si>
    <t>YOLCULUK VE OTURMA GÜNDELİKLERİ</t>
  </si>
  <si>
    <t>YOL GİDERLERİ</t>
  </si>
  <si>
    <t xml:space="preserve">Hareket </t>
  </si>
  <si>
    <t xml:space="preserve">Sekiz </t>
  </si>
  <si>
    <t xml:space="preserve">Seksen </t>
  </si>
  <si>
    <t>Alacaklının Nereden Nereye</t>
  </si>
  <si>
    <t>Yolculuk  ve</t>
  </si>
  <si>
    <t>Saatleri</t>
  </si>
  <si>
    <t xml:space="preserve">Dokuz </t>
  </si>
  <si>
    <t xml:space="preserve">Doksan </t>
  </si>
  <si>
    <t>Oturma ve</t>
  </si>
  <si>
    <t>Yolculuk Ettiği veya</t>
  </si>
  <si>
    <t>Oturma</t>
  </si>
  <si>
    <t>Yolculuk Tarihleri</t>
  </si>
  <si>
    <t>Nerede Oturduğu</t>
  </si>
  <si>
    <t>Gündelikleri</t>
  </si>
  <si>
    <t>Tutarı</t>
  </si>
  <si>
    <t>Çeşidi</t>
  </si>
  <si>
    <t>Mevkii</t>
  </si>
  <si>
    <t>Genel Toplam</t>
  </si>
  <si>
    <t>Gidiş</t>
  </si>
  <si>
    <t>Dönüş</t>
  </si>
  <si>
    <t>Gün</t>
  </si>
  <si>
    <t>Bir</t>
  </si>
  <si>
    <t xml:space="preserve">( 1 ) </t>
  </si>
  <si>
    <t xml:space="preserve">( 2 ) </t>
  </si>
  <si>
    <t xml:space="preserve">( 1 + 2 ) </t>
  </si>
  <si>
    <t>Sayısı</t>
  </si>
  <si>
    <t>Günlüğü</t>
  </si>
  <si>
    <t>TOPLAM</t>
  </si>
  <si>
    <t xml:space="preserve">                   (1) Bu kısım bildirim sahibinin görevi yerine</t>
  </si>
  <si>
    <t>Adı Soyadı</t>
  </si>
  <si>
    <t xml:space="preserve">                         getirmesinden bilgisi olan amir tarafından </t>
  </si>
  <si>
    <t xml:space="preserve">                         imzalanır.</t>
  </si>
  <si>
    <t>İmzası</t>
  </si>
  <si>
    <t xml:space="preserve">Birim Yetkilisi </t>
  </si>
  <si>
    <t>Kastamonu-Araç</t>
  </si>
  <si>
    <t>Kastamonu-İhsangazi</t>
  </si>
  <si>
    <t>Kastamonu-Çatalzeytin</t>
  </si>
  <si>
    <t>Kastamonu Ankara</t>
  </si>
  <si>
    <t>08-16.03.2014</t>
  </si>
  <si>
    <t>Kastamonu-Antalya</t>
  </si>
  <si>
    <t>Kastamonu-Ilgaz</t>
  </si>
  <si>
    <t>28-29.04.2014</t>
  </si>
  <si>
    <t>10-11.04.2014</t>
  </si>
  <si>
    <t>Kastamonu-Ankara</t>
  </si>
  <si>
    <t>Kastamonu-Tosya</t>
  </si>
  <si>
    <t>02-04.05.2014</t>
  </si>
  <si>
    <t>Kastamonu-İstanbul</t>
  </si>
  <si>
    <t>06-07.05.2014</t>
  </si>
  <si>
    <t>Kastamonu-Cide,Sinop</t>
  </si>
  <si>
    <t>08-09.05.2014</t>
  </si>
  <si>
    <t>11-12.05.2014</t>
  </si>
  <si>
    <t>15-16.05.2014</t>
  </si>
  <si>
    <t>Kastamonu-Çankırı</t>
  </si>
  <si>
    <t>25-26.05.2014</t>
  </si>
  <si>
    <t>10-11.06.2014</t>
  </si>
  <si>
    <t>Kastamonu-Kayseri</t>
  </si>
  <si>
    <t>13-16.06.2014</t>
  </si>
  <si>
    <t>27-28.06.2014</t>
  </si>
  <si>
    <t>15-16.07.2014</t>
  </si>
  <si>
    <t>Kastamonu-Karabük,Tosya</t>
  </si>
  <si>
    <t>Kastamonu-Taşköprü</t>
  </si>
  <si>
    <t>Kastamonu-İnebolu</t>
  </si>
  <si>
    <t>Kastamonu-Daday</t>
  </si>
  <si>
    <t>Kastamonu-Devrekani</t>
  </si>
  <si>
    <t>07-08.09.2014</t>
  </si>
  <si>
    <t>10-12.09.2014</t>
  </si>
  <si>
    <t>22-23.09.2014</t>
  </si>
  <si>
    <t>13-15.10.2014</t>
  </si>
  <si>
    <t>Kastamonu-Osmaniye</t>
  </si>
  <si>
    <t>Kastamonu-Küre</t>
  </si>
  <si>
    <t>Kastamonu-Karabük</t>
  </si>
  <si>
    <t>T.C. No:</t>
  </si>
  <si>
    <t>Banka IBAN:</t>
  </si>
  <si>
    <t>Banka Adı / Şubesi</t>
  </si>
  <si>
    <t>Bilgisayar İşletmeni</t>
  </si>
  <si>
    <r>
      <t>Üniversitemizin resmi görevleri için yukarıda belirtilen il ve ilçelere yapmış olduğum geçici görev yolluğu ile ilgili</t>
    </r>
    <r>
      <rPr>
        <b/>
        <sz val="12"/>
        <rFont val="Times New Roman"/>
        <family val="1"/>
        <charset val="162"/>
      </rPr>
      <t xml:space="preserve"> ………………... TL  </t>
    </r>
    <r>
      <rPr>
        <sz val="12"/>
        <rFont val="Times New Roman"/>
        <family val="1"/>
        <charset val="162"/>
      </rPr>
      <t>harcamaya ait bildirim.</t>
    </r>
  </si>
  <si>
    <t>Bildirim Tarihi</t>
  </si>
  <si>
    <t>KYS-FRM-686</t>
  </si>
  <si>
    <t xml:space="preserve">Doküman Kodu: </t>
  </si>
  <si>
    <t xml:space="preserve">Yayın Tarihi: </t>
  </si>
  <si>
    <t xml:space="preserve">Revizyon No: </t>
  </si>
  <si>
    <t>Revizyon Tarihi: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</si>
</sst>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TL&quot;"/>
    <numFmt numFmtId="165" formatCode="dd/mm/yyyy;@"/>
  </numFmts>
  <fonts count="15" x14ac:knownFonts="1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name val="Arial"/>
      <family val="2"/>
      <charset val="162"/>
    </font>
    <font>
      <sz val="12"/>
      <name val="Times New Roman"/>
      <family val="1"/>
    </font>
    <font>
      <b/>
      <sz val="10"/>
      <name val="Times New Roman"/>
      <family val="1"/>
      <charset val="162"/>
    </font>
    <font>
      <sz val="18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90">
    <xf numFmtId="0" fontId="0" fillId="0" borderId="0" xfId="0"/>
    <xf numFmtId="0" fontId="1" fillId="0" borderId="0" xfId="1" applyFont="1" applyProtection="1"/>
    <xf numFmtId="3" fontId="2" fillId="0" borderId="0" xfId="2" applyNumberFormat="1" applyFont="1" applyProtection="1"/>
    <xf numFmtId="0" fontId="3" fillId="0" borderId="0" xfId="2" applyFont="1" applyProtection="1"/>
    <xf numFmtId="0" fontId="1" fillId="0" borderId="1" xfId="1" applyFont="1" applyBorder="1" applyAlignment="1" applyProtection="1">
      <alignment vertical="center"/>
    </xf>
    <xf numFmtId="0" fontId="1" fillId="0" borderId="2" xfId="1" applyFont="1" applyBorder="1" applyAlignment="1" applyProtection="1">
      <alignment vertical="center"/>
    </xf>
    <xf numFmtId="0" fontId="1" fillId="0" borderId="3" xfId="1" applyFont="1" applyBorder="1" applyAlignment="1" applyProtection="1">
      <alignment vertical="center"/>
    </xf>
    <xf numFmtId="0" fontId="1" fillId="0" borderId="0" xfId="1" applyFont="1" applyAlignment="1" applyProtection="1">
      <alignment vertical="center"/>
    </xf>
    <xf numFmtId="0" fontId="3" fillId="0" borderId="0" xfId="2" applyFont="1" applyAlignment="1" applyProtection="1">
      <alignment vertical="center"/>
    </xf>
    <xf numFmtId="0" fontId="1" fillId="0" borderId="4" xfId="1" applyFont="1" applyBorder="1" applyAlignment="1" applyProtection="1">
      <alignment vertical="center"/>
    </xf>
    <xf numFmtId="0" fontId="4" fillId="0" borderId="5" xfId="1" applyFont="1" applyBorder="1" applyAlignment="1" applyProtection="1">
      <alignment vertical="center"/>
    </xf>
    <xf numFmtId="0" fontId="3" fillId="0" borderId="5" xfId="1" applyFont="1" applyBorder="1" applyAlignment="1" applyProtection="1">
      <alignment horizontal="left" vertical="center" indent="1"/>
    </xf>
    <xf numFmtId="0" fontId="1" fillId="0" borderId="6" xfId="1" applyFont="1" applyBorder="1" applyAlignment="1" applyProtection="1">
      <alignment vertical="center"/>
    </xf>
    <xf numFmtId="2" fontId="1" fillId="0" borderId="0" xfId="1" applyNumberFormat="1" applyFont="1" applyAlignment="1" applyProtection="1">
      <alignment vertical="center"/>
    </xf>
    <xf numFmtId="3" fontId="2" fillId="0" borderId="0" xfId="2" applyNumberFormat="1" applyFont="1" applyAlignment="1" applyProtection="1">
      <alignment vertical="center"/>
    </xf>
    <xf numFmtId="0" fontId="1" fillId="0" borderId="0" xfId="1" applyFont="1" applyBorder="1" applyAlignment="1" applyProtection="1">
      <alignment vertical="center"/>
    </xf>
    <xf numFmtId="0" fontId="1" fillId="0" borderId="8" xfId="1" applyFont="1" applyBorder="1" applyAlignment="1" applyProtection="1">
      <alignment vertical="center"/>
    </xf>
    <xf numFmtId="0" fontId="1" fillId="0" borderId="12" xfId="1" applyFont="1" applyBorder="1" applyAlignment="1" applyProtection="1">
      <alignment vertical="center"/>
    </xf>
    <xf numFmtId="164" fontId="3" fillId="0" borderId="5" xfId="1" quotePrefix="1" applyNumberFormat="1" applyFont="1" applyBorder="1" applyAlignment="1" applyProtection="1">
      <alignment horizontal="left" vertical="center" indent="1"/>
    </xf>
    <xf numFmtId="0" fontId="2" fillId="0" borderId="0" xfId="1" applyFont="1" applyBorder="1" applyAlignment="1" applyProtection="1">
      <alignment vertical="center"/>
    </xf>
    <xf numFmtId="0" fontId="1" fillId="0" borderId="14" xfId="1" applyFont="1" applyBorder="1" applyAlignment="1" applyProtection="1">
      <alignment vertical="center"/>
    </xf>
    <xf numFmtId="0" fontId="4" fillId="0" borderId="0" xfId="1" applyFont="1" applyBorder="1" applyAlignment="1" applyProtection="1">
      <alignment vertical="center"/>
    </xf>
    <xf numFmtId="3" fontId="1" fillId="0" borderId="0" xfId="1" applyNumberFormat="1" applyFont="1" applyBorder="1" applyAlignment="1" applyProtection="1">
      <alignment horizontal="left" vertical="center"/>
    </xf>
    <xf numFmtId="0" fontId="4" fillId="0" borderId="7" xfId="1" applyFont="1" applyBorder="1" applyAlignment="1" applyProtection="1">
      <alignment vertical="center"/>
    </xf>
    <xf numFmtId="0" fontId="4" fillId="0" borderId="15" xfId="1" applyFont="1" applyBorder="1" applyAlignment="1" applyProtection="1">
      <alignment vertical="center"/>
    </xf>
    <xf numFmtId="0" fontId="1" fillId="0" borderId="7" xfId="1" applyFont="1" applyBorder="1" applyAlignment="1" applyProtection="1">
      <alignment vertical="center"/>
    </xf>
    <xf numFmtId="0" fontId="1" fillId="0" borderId="13" xfId="1" applyFont="1" applyBorder="1" applyAlignment="1" applyProtection="1">
      <alignment vertical="center"/>
    </xf>
    <xf numFmtId="0" fontId="4" fillId="0" borderId="13" xfId="1" applyFont="1" applyBorder="1" applyAlignment="1" applyProtection="1">
      <alignment horizontal="centerContinuous" vertical="center"/>
    </xf>
    <xf numFmtId="0" fontId="4" fillId="0" borderId="16" xfId="1" applyFont="1" applyBorder="1" applyAlignment="1" applyProtection="1">
      <alignment horizontal="centerContinuous" vertical="center"/>
    </xf>
    <xf numFmtId="0" fontId="1" fillId="0" borderId="17" xfId="1" applyFont="1" applyBorder="1" applyAlignment="1" applyProtection="1">
      <alignment vertical="center"/>
    </xf>
    <xf numFmtId="0" fontId="4" fillId="0" borderId="15" xfId="1" applyFont="1" applyBorder="1" applyAlignment="1" applyProtection="1">
      <alignment horizontal="centerContinuous" vertical="center"/>
    </xf>
    <xf numFmtId="0" fontId="1" fillId="0" borderId="17" xfId="1" applyFont="1" applyBorder="1" applyAlignment="1" applyProtection="1">
      <alignment horizontal="centerContinuous" vertical="center"/>
    </xf>
    <xf numFmtId="0" fontId="4" fillId="0" borderId="18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0" fontId="1" fillId="0" borderId="18" xfId="1" applyFont="1" applyBorder="1" applyAlignment="1" applyProtection="1">
      <alignment vertical="center"/>
    </xf>
    <xf numFmtId="0" fontId="4" fillId="0" borderId="0" xfId="1" applyFont="1" applyBorder="1" applyAlignment="1" applyProtection="1">
      <alignment horizontal="centerContinuous" vertical="center"/>
    </xf>
    <xf numFmtId="0" fontId="4" fillId="0" borderId="19" xfId="1" applyFont="1" applyBorder="1" applyAlignment="1" applyProtection="1">
      <alignment horizontal="centerContinuous" vertical="center"/>
    </xf>
    <xf numFmtId="0" fontId="4" fillId="0" borderId="19" xfId="1" applyFont="1" applyBorder="1" applyAlignment="1" applyProtection="1">
      <alignment vertical="center"/>
    </xf>
    <xf numFmtId="0" fontId="4" fillId="0" borderId="20" xfId="1" applyFont="1" applyBorder="1" applyAlignment="1" applyProtection="1">
      <alignment horizontal="centerContinuous" vertical="center"/>
    </xf>
    <xf numFmtId="0" fontId="4" fillId="0" borderId="11" xfId="1" applyFont="1" applyBorder="1" applyAlignment="1" applyProtection="1">
      <alignment horizontal="centerContinuous" vertical="center"/>
    </xf>
    <xf numFmtId="0" fontId="1" fillId="0" borderId="21" xfId="1" applyFont="1" applyBorder="1" applyAlignment="1" applyProtection="1">
      <alignment horizontal="centerContinuous" vertical="center"/>
    </xf>
    <xf numFmtId="0" fontId="4" fillId="0" borderId="19" xfId="1" applyFont="1" applyBorder="1" applyAlignment="1" applyProtection="1">
      <alignment horizontal="center" vertical="center"/>
    </xf>
    <xf numFmtId="0" fontId="4" fillId="0" borderId="7" xfId="1" applyFont="1" applyBorder="1" applyAlignment="1" applyProtection="1">
      <alignment horizontal="center" vertical="center"/>
    </xf>
    <xf numFmtId="0" fontId="1" fillId="0" borderId="0" xfId="3" applyFont="1" applyAlignment="1" applyProtection="1">
      <alignment vertical="center"/>
    </xf>
    <xf numFmtId="0" fontId="1" fillId="0" borderId="11" xfId="1" applyFont="1" applyBorder="1" applyAlignment="1" applyProtection="1">
      <alignment vertical="center"/>
    </xf>
    <xf numFmtId="0" fontId="4" fillId="0" borderId="21" xfId="1" applyFont="1" applyBorder="1" applyAlignment="1" applyProtection="1">
      <alignment horizontal="centerContinuous" vertical="center"/>
    </xf>
    <xf numFmtId="0" fontId="4" fillId="0" borderId="18" xfId="1" applyFont="1" applyBorder="1" applyAlignment="1" applyProtection="1">
      <alignment vertical="center"/>
    </xf>
    <xf numFmtId="0" fontId="4" fillId="0" borderId="19" xfId="1" quotePrefix="1" applyFont="1" applyBorder="1" applyAlignment="1" applyProtection="1">
      <alignment horizontal="right" vertical="center"/>
    </xf>
    <xf numFmtId="0" fontId="4" fillId="0" borderId="19" xfId="1" applyFont="1" applyBorder="1" applyAlignment="1" applyProtection="1">
      <alignment horizontal="right" vertical="center"/>
    </xf>
    <xf numFmtId="0" fontId="1" fillId="0" borderId="24" xfId="1" applyFont="1" applyBorder="1" applyAlignment="1" applyProtection="1">
      <alignment vertical="center"/>
    </xf>
    <xf numFmtId="0" fontId="4" fillId="0" borderId="9" xfId="1" applyFont="1" applyBorder="1" applyAlignment="1" applyProtection="1">
      <alignment vertical="center"/>
    </xf>
    <xf numFmtId="0" fontId="4" fillId="0" borderId="11" xfId="1" applyFont="1" applyBorder="1" applyAlignment="1" applyProtection="1">
      <alignment vertical="center"/>
    </xf>
    <xf numFmtId="0" fontId="4" fillId="0" borderId="21" xfId="1" applyFont="1" applyBorder="1" applyAlignment="1" applyProtection="1">
      <alignment horizontal="center" vertical="center"/>
    </xf>
    <xf numFmtId="0" fontId="4" fillId="0" borderId="21" xfId="1" applyFont="1" applyBorder="1" applyAlignment="1" applyProtection="1">
      <alignment vertical="center"/>
    </xf>
    <xf numFmtId="0" fontId="3" fillId="0" borderId="11" xfId="1" applyFont="1" applyBorder="1" applyAlignment="1" applyProtection="1">
      <alignment horizontal="left" vertical="center" indent="1"/>
    </xf>
    <xf numFmtId="0" fontId="3" fillId="0" borderId="5" xfId="1" applyFont="1" applyBorder="1" applyAlignment="1" applyProtection="1">
      <alignment vertical="center"/>
    </xf>
    <xf numFmtId="0" fontId="3" fillId="0" borderId="13" xfId="1" applyFont="1" applyBorder="1" applyAlignment="1" applyProtection="1">
      <alignment vertical="center"/>
    </xf>
    <xf numFmtId="164" fontId="3" fillId="0" borderId="20" xfId="1" applyNumberFormat="1" applyFont="1" applyBorder="1" applyAlignment="1" applyProtection="1">
      <alignment horizontal="right" vertical="center"/>
    </xf>
    <xf numFmtId="164" fontId="3" fillId="0" borderId="11" xfId="1" applyNumberFormat="1" applyFont="1" applyBorder="1" applyAlignment="1" applyProtection="1">
      <alignment horizontal="right" vertical="center"/>
    </xf>
    <xf numFmtId="0" fontId="3" fillId="0" borderId="20" xfId="1" applyNumberFormat="1" applyFont="1" applyBorder="1" applyAlignment="1" applyProtection="1">
      <alignment vertical="center"/>
    </xf>
    <xf numFmtId="164" fontId="3" fillId="0" borderId="20" xfId="1" applyNumberFormat="1" applyFont="1" applyBorder="1" applyAlignment="1" applyProtection="1">
      <alignment horizontal="center" vertical="center"/>
    </xf>
    <xf numFmtId="0" fontId="1" fillId="0" borderId="12" xfId="1" applyFont="1" applyBorder="1" applyAlignment="1" applyProtection="1">
      <alignment horizontal="center" vertical="center"/>
    </xf>
    <xf numFmtId="164" fontId="3" fillId="0" borderId="25" xfId="1" applyNumberFormat="1" applyFont="1" applyBorder="1" applyAlignment="1" applyProtection="1">
      <alignment horizontal="center" vertical="center"/>
    </xf>
    <xf numFmtId="164" fontId="3" fillId="0" borderId="13" xfId="1" applyNumberFormat="1" applyFont="1" applyBorder="1" applyAlignment="1" applyProtection="1">
      <alignment horizontal="center" vertical="center"/>
    </xf>
    <xf numFmtId="164" fontId="3" fillId="0" borderId="16" xfId="1" applyNumberFormat="1" applyFont="1" applyBorder="1" applyAlignment="1" applyProtection="1">
      <alignment horizontal="center" vertical="center"/>
    </xf>
    <xf numFmtId="0" fontId="1" fillId="0" borderId="0" xfId="3" applyProtection="1"/>
    <xf numFmtId="0" fontId="1" fillId="0" borderId="0" xfId="3" applyNumberFormat="1" applyProtection="1"/>
    <xf numFmtId="0" fontId="3" fillId="0" borderId="25" xfId="1" applyFont="1" applyBorder="1" applyAlignment="1" applyProtection="1">
      <alignment vertical="center"/>
    </xf>
    <xf numFmtId="164" fontId="3" fillId="0" borderId="5" xfId="1" applyNumberFormat="1" applyFont="1" applyBorder="1" applyAlignment="1" applyProtection="1">
      <alignment vertical="center"/>
    </xf>
    <xf numFmtId="164" fontId="9" fillId="0" borderId="25" xfId="1" applyNumberFormat="1" applyFont="1" applyBorder="1" applyAlignment="1" applyProtection="1">
      <alignment vertical="center"/>
    </xf>
    <xf numFmtId="164" fontId="9" fillId="0" borderId="13" xfId="1" applyNumberFormat="1" applyFont="1" applyBorder="1" applyAlignment="1" applyProtection="1">
      <alignment vertical="center"/>
    </xf>
    <xf numFmtId="164" fontId="9" fillId="0" borderId="25" xfId="1" applyNumberFormat="1" applyFont="1" applyBorder="1" applyAlignment="1" applyProtection="1">
      <alignment horizontal="left" vertical="center"/>
    </xf>
    <xf numFmtId="164" fontId="9" fillId="0" borderId="25" xfId="1" applyNumberFormat="1" applyFont="1" applyBorder="1" applyAlignment="1" applyProtection="1">
      <alignment horizontal="center" vertical="center"/>
    </xf>
    <xf numFmtId="164" fontId="9" fillId="0" borderId="25" xfId="1" applyNumberFormat="1" applyFont="1" applyBorder="1" applyAlignment="1" applyProtection="1">
      <alignment horizontal="right" vertical="center"/>
    </xf>
    <xf numFmtId="0" fontId="4" fillId="0" borderId="0" xfId="1" applyFont="1" applyAlignment="1" applyProtection="1">
      <alignment vertical="center"/>
    </xf>
    <xf numFmtId="0" fontId="4" fillId="0" borderId="12" xfId="1" applyFont="1" applyBorder="1" applyAlignment="1" applyProtection="1">
      <alignment vertical="center"/>
    </xf>
    <xf numFmtId="0" fontId="9" fillId="0" borderId="0" xfId="1" applyFont="1" applyAlignment="1" applyProtection="1">
      <alignment horizontal="left" vertical="center" indent="1"/>
    </xf>
    <xf numFmtId="3" fontId="4" fillId="0" borderId="0" xfId="1" applyNumberFormat="1" applyFont="1" applyAlignment="1" applyProtection="1">
      <alignment vertical="center"/>
    </xf>
    <xf numFmtId="14" fontId="4" fillId="0" borderId="0" xfId="1" applyNumberFormat="1" applyFont="1" applyAlignment="1" applyProtection="1">
      <alignment horizontal="center" vertical="center"/>
    </xf>
    <xf numFmtId="0" fontId="9" fillId="0" borderId="0" xfId="3" applyFont="1" applyAlignment="1" applyProtection="1">
      <alignment vertical="center"/>
    </xf>
    <xf numFmtId="0" fontId="4" fillId="0" borderId="23" xfId="1" applyFont="1" applyBorder="1" applyAlignment="1" applyProtection="1">
      <alignment vertical="center"/>
    </xf>
    <xf numFmtId="0" fontId="9" fillId="0" borderId="0" xfId="1" applyFont="1" applyBorder="1" applyAlignment="1" applyProtection="1">
      <alignment vertical="center"/>
    </xf>
    <xf numFmtId="0" fontId="7" fillId="0" borderId="0" xfId="1" applyFont="1" applyBorder="1" applyAlignment="1" applyProtection="1">
      <alignment horizontal="center" vertical="center"/>
    </xf>
    <xf numFmtId="0" fontId="9" fillId="0" borderId="11" xfId="1" applyFont="1" applyBorder="1" applyAlignment="1" applyProtection="1">
      <alignment vertical="center"/>
    </xf>
    <xf numFmtId="0" fontId="1" fillId="0" borderId="26" xfId="1" applyFont="1" applyBorder="1" applyAlignment="1" applyProtection="1">
      <alignment vertical="center"/>
    </xf>
    <xf numFmtId="0" fontId="1" fillId="0" borderId="27" xfId="1" applyFont="1" applyBorder="1" applyAlignment="1" applyProtection="1">
      <alignment vertical="center"/>
    </xf>
    <xf numFmtId="0" fontId="4" fillId="0" borderId="28" xfId="1" applyFont="1" applyBorder="1" applyAlignment="1" applyProtection="1">
      <alignment vertical="center"/>
    </xf>
    <xf numFmtId="0" fontId="3" fillId="0" borderId="0" xfId="2" applyFont="1" applyBorder="1" applyProtection="1"/>
    <xf numFmtId="164" fontId="10" fillId="0" borderId="20" xfId="1" applyNumberFormat="1" applyFont="1" applyBorder="1" applyAlignment="1" applyProtection="1">
      <alignment horizontal="right" vertical="center"/>
    </xf>
    <xf numFmtId="20" fontId="3" fillId="0" borderId="20" xfId="1" quotePrefix="1" applyNumberFormat="1" applyFont="1" applyBorder="1" applyAlignment="1" applyProtection="1">
      <alignment horizontal="center" vertical="center"/>
    </xf>
    <xf numFmtId="12" fontId="3" fillId="0" borderId="13" xfId="1" applyNumberFormat="1" applyFont="1" applyBorder="1" applyAlignment="1" applyProtection="1">
      <alignment horizontal="center" vertical="center"/>
    </xf>
    <xf numFmtId="0" fontId="3" fillId="0" borderId="13" xfId="1" applyNumberFormat="1" applyFont="1" applyBorder="1" applyAlignment="1" applyProtection="1">
      <alignment horizontal="center" vertical="center"/>
    </xf>
    <xf numFmtId="165" fontId="3" fillId="0" borderId="9" xfId="3" quotePrefix="1" applyNumberFormat="1" applyFont="1" applyBorder="1" applyAlignment="1" applyProtection="1">
      <alignment horizontal="right" vertical="center"/>
    </xf>
    <xf numFmtId="0" fontId="10" fillId="0" borderId="5" xfId="1" applyNumberFormat="1" applyFont="1" applyBorder="1" applyAlignment="1" applyProtection="1">
      <alignment vertical="center"/>
    </xf>
    <xf numFmtId="12" fontId="3" fillId="0" borderId="13" xfId="1" applyNumberFormat="1" applyFont="1" applyBorder="1" applyAlignment="1" applyProtection="1">
      <alignment horizontal="right" vertical="center"/>
    </xf>
    <xf numFmtId="0" fontId="3" fillId="0" borderId="11" xfId="1" applyFont="1" applyBorder="1" applyAlignment="1" applyProtection="1">
      <alignment horizontal="left" vertical="center" wrapText="1" indent="1"/>
    </xf>
    <xf numFmtId="0" fontId="9" fillId="0" borderId="9" xfId="1" applyFont="1" applyBorder="1" applyAlignment="1" applyProtection="1">
      <alignment vertical="center"/>
    </xf>
    <xf numFmtId="164" fontId="9" fillId="0" borderId="20" xfId="1" applyNumberFormat="1" applyFont="1" applyBorder="1" applyAlignment="1" applyProtection="1">
      <alignment horizontal="right" vertical="center"/>
    </xf>
    <xf numFmtId="20" fontId="3" fillId="0" borderId="20" xfId="1" applyNumberFormat="1" applyFont="1" applyBorder="1" applyAlignment="1" applyProtection="1">
      <alignment horizontal="center" vertical="center"/>
    </xf>
    <xf numFmtId="14" fontId="3" fillId="0" borderId="9" xfId="1" applyNumberFormat="1" applyFont="1" applyBorder="1" applyAlignment="1" applyProtection="1">
      <alignment horizontal="right" vertical="center"/>
    </xf>
    <xf numFmtId="0" fontId="1" fillId="0" borderId="5" xfId="1" applyFont="1" applyBorder="1" applyAlignment="1" applyProtection="1">
      <alignment horizontal="left" vertical="center"/>
    </xf>
    <xf numFmtId="0" fontId="1" fillId="0" borderId="5" xfId="1" applyFont="1" applyBorder="1" applyAlignment="1" applyProtection="1">
      <alignment vertical="center"/>
    </xf>
    <xf numFmtId="0" fontId="9" fillId="0" borderId="5" xfId="1" applyFont="1" applyBorder="1" applyAlignment="1" applyProtection="1">
      <alignment vertical="center"/>
    </xf>
    <xf numFmtId="164" fontId="3" fillId="0" borderId="5" xfId="1" applyNumberFormat="1" applyFont="1" applyBorder="1" applyAlignment="1" applyProtection="1">
      <alignment horizontal="right" vertical="center"/>
    </xf>
    <xf numFmtId="0" fontId="11" fillId="0" borderId="5" xfId="1" applyFont="1" applyBorder="1" applyAlignment="1" applyProtection="1">
      <alignment vertical="center"/>
    </xf>
    <xf numFmtId="164" fontId="9" fillId="0" borderId="5" xfId="1" applyNumberFormat="1" applyFont="1" applyBorder="1" applyAlignment="1" applyProtection="1">
      <alignment horizontal="right" vertical="center"/>
    </xf>
    <xf numFmtId="165" fontId="4" fillId="0" borderId="0" xfId="1" applyNumberFormat="1" applyFont="1" applyAlignment="1" applyProtection="1">
      <alignment horizontal="center" vertical="center"/>
    </xf>
    <xf numFmtId="20" fontId="3" fillId="0" borderId="25" xfId="1" quotePrefix="1" applyNumberFormat="1" applyFont="1" applyBorder="1" applyAlignment="1" applyProtection="1">
      <alignment horizontal="center" vertical="center"/>
    </xf>
    <xf numFmtId="0" fontId="3" fillId="0" borderId="13" xfId="1" applyNumberFormat="1" applyFont="1" applyBorder="1" applyAlignment="1" applyProtection="1">
      <alignment horizontal="center" vertical="center"/>
    </xf>
    <xf numFmtId="0" fontId="3" fillId="0" borderId="16" xfId="1" applyNumberFormat="1" applyFont="1" applyBorder="1" applyAlignment="1" applyProtection="1">
      <alignment horizontal="center" vertical="center"/>
    </xf>
    <xf numFmtId="14" fontId="4" fillId="0" borderId="0" xfId="1" applyNumberFormat="1" applyFont="1" applyAlignment="1" applyProtection="1">
      <alignment horizontal="center" vertical="center"/>
    </xf>
    <xf numFmtId="0" fontId="4" fillId="0" borderId="0" xfId="1" applyFont="1" applyAlignment="1" applyProtection="1">
      <alignment horizontal="center" vertical="center"/>
    </xf>
    <xf numFmtId="14" fontId="10" fillId="0" borderId="0" xfId="1" quotePrefix="1" applyNumberFormat="1" applyFont="1" applyAlignment="1" applyProtection="1">
      <alignment horizontal="center" vertical="center"/>
    </xf>
    <xf numFmtId="165" fontId="10" fillId="0" borderId="0" xfId="1" quotePrefix="1" applyNumberFormat="1" applyFont="1" applyAlignment="1" applyProtection="1">
      <alignment horizontal="center" vertical="center"/>
    </xf>
    <xf numFmtId="0" fontId="4" fillId="0" borderId="7" xfId="1" applyFont="1" applyBorder="1" applyAlignment="1" applyProtection="1">
      <alignment horizontal="left" vertical="center"/>
    </xf>
    <xf numFmtId="0" fontId="4" fillId="0" borderId="9" xfId="1" applyFont="1" applyBorder="1" applyAlignment="1" applyProtection="1">
      <alignment horizontal="left" vertical="center"/>
    </xf>
    <xf numFmtId="0" fontId="3" fillId="0" borderId="7" xfId="1" quotePrefix="1" applyNumberFormat="1" applyFont="1" applyBorder="1" applyAlignment="1" applyProtection="1">
      <alignment horizontal="left" vertical="center" indent="1"/>
    </xf>
    <xf numFmtId="0" fontId="3" fillId="0" borderId="9" xfId="1" quotePrefix="1" applyNumberFormat="1" applyFont="1" applyBorder="1" applyAlignment="1" applyProtection="1">
      <alignment horizontal="left" vertical="center" indent="1"/>
    </xf>
    <xf numFmtId="0" fontId="7" fillId="0" borderId="10" xfId="1" applyFont="1" applyBorder="1" applyAlignment="1" applyProtection="1">
      <alignment horizontal="left" vertical="center" indent="5"/>
    </xf>
    <xf numFmtId="0" fontId="7" fillId="0" borderId="11" xfId="1" applyFont="1" applyBorder="1" applyAlignment="1" applyProtection="1">
      <alignment horizontal="left" vertical="center" indent="5"/>
    </xf>
    <xf numFmtId="0" fontId="4" fillId="0" borderId="13" xfId="1" applyFont="1" applyBorder="1" applyAlignment="1" applyProtection="1">
      <alignment horizontal="center" vertical="center"/>
    </xf>
    <xf numFmtId="0" fontId="4" fillId="0" borderId="16" xfId="1" applyFont="1" applyBorder="1" applyAlignment="1" applyProtection="1">
      <alignment horizontal="center" vertical="center"/>
    </xf>
    <xf numFmtId="0" fontId="4" fillId="0" borderId="22" xfId="1" applyFont="1" applyBorder="1" applyAlignment="1" applyProtection="1">
      <alignment horizontal="center" vertical="center"/>
    </xf>
    <xf numFmtId="0" fontId="4" fillId="0" borderId="15" xfId="1" applyFont="1" applyBorder="1" applyAlignment="1" applyProtection="1">
      <alignment horizontal="center" vertical="center"/>
    </xf>
    <xf numFmtId="0" fontId="4" fillId="0" borderId="17" xfId="1" applyFont="1" applyBorder="1" applyAlignment="1" applyProtection="1">
      <alignment horizontal="center" vertical="center"/>
    </xf>
    <xf numFmtId="0" fontId="10" fillId="0" borderId="0" xfId="1" applyFont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0" fontId="4" fillId="0" borderId="19" xfId="1" applyFont="1" applyBorder="1" applyAlignment="1" applyProtection="1">
      <alignment horizontal="center" vertical="center"/>
    </xf>
    <xf numFmtId="0" fontId="4" fillId="0" borderId="23" xfId="1" applyFont="1" applyBorder="1" applyAlignment="1" applyProtection="1">
      <alignment horizontal="center" vertical="center"/>
    </xf>
    <xf numFmtId="0" fontId="4" fillId="0" borderId="20" xfId="1" applyFont="1" applyBorder="1" applyAlignment="1" applyProtection="1">
      <alignment horizontal="center" vertical="center"/>
    </xf>
    <xf numFmtId="0" fontId="4" fillId="0" borderId="11" xfId="1" applyFont="1" applyBorder="1" applyAlignment="1" applyProtection="1">
      <alignment horizontal="center" vertical="center"/>
    </xf>
    <xf numFmtId="0" fontId="4" fillId="0" borderId="21" xfId="1" applyFont="1" applyBorder="1" applyAlignment="1" applyProtection="1">
      <alignment horizontal="center" vertical="center"/>
    </xf>
    <xf numFmtId="20" fontId="3" fillId="0" borderId="25" xfId="1" applyNumberFormat="1" applyFont="1" applyBorder="1" applyAlignment="1" applyProtection="1">
      <alignment horizontal="center" vertical="center"/>
    </xf>
    <xf numFmtId="20" fontId="3" fillId="0" borderId="13" xfId="1" applyNumberFormat="1" applyFont="1" applyBorder="1" applyAlignment="1" applyProtection="1">
      <alignment horizontal="center" vertical="center"/>
    </xf>
    <xf numFmtId="20" fontId="3" fillId="0" borderId="16" xfId="1" applyNumberFormat="1" applyFont="1" applyBorder="1" applyAlignment="1" applyProtection="1">
      <alignment horizontal="center" vertical="center"/>
    </xf>
    <xf numFmtId="0" fontId="11" fillId="0" borderId="22" xfId="1" quotePrefix="1" applyFont="1" applyBorder="1" applyAlignment="1" applyProtection="1">
      <alignment horizontal="center" vertical="center"/>
    </xf>
    <xf numFmtId="0" fontId="11" fillId="0" borderId="15" xfId="1" quotePrefix="1" applyFont="1" applyBorder="1" applyAlignment="1" applyProtection="1">
      <alignment horizontal="center" vertical="center"/>
    </xf>
    <xf numFmtId="0" fontId="11" fillId="0" borderId="17" xfId="1" quotePrefix="1" applyFont="1" applyBorder="1" applyAlignment="1" applyProtection="1">
      <alignment horizontal="center" vertical="center"/>
    </xf>
    <xf numFmtId="0" fontId="10" fillId="0" borderId="25" xfId="1" applyNumberFormat="1" applyFont="1" applyBorder="1" applyAlignment="1" applyProtection="1">
      <alignment horizontal="center" vertical="center"/>
    </xf>
    <xf numFmtId="0" fontId="10" fillId="0" borderId="16" xfId="1" applyNumberFormat="1" applyFont="1" applyBorder="1" applyAlignment="1" applyProtection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20" fontId="0" fillId="0" borderId="29" xfId="0" applyNumberFormat="1" applyBorder="1" applyAlignment="1">
      <alignment horizontal="center" vertical="center"/>
    </xf>
    <xf numFmtId="16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9" xfId="0" applyBorder="1" applyAlignment="1">
      <alignment horizontal="center"/>
    </xf>
    <xf numFmtId="20" fontId="0" fillId="0" borderId="29" xfId="0" applyNumberFormat="1" applyBorder="1" applyAlignment="1">
      <alignment horizontal="center"/>
    </xf>
    <xf numFmtId="14" fontId="0" fillId="0" borderId="30" xfId="0" applyNumberFormat="1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4" fontId="12" fillId="0" borderId="29" xfId="0" applyNumberFormat="1" applyFont="1" applyBorder="1" applyAlignment="1">
      <alignment horizontal="center" vertical="center"/>
    </xf>
    <xf numFmtId="14" fontId="12" fillId="0" borderId="30" xfId="0" applyNumberFormat="1" applyFont="1" applyBorder="1" applyAlignment="1">
      <alignment horizontal="center" vertical="center"/>
    </xf>
    <xf numFmtId="0" fontId="12" fillId="0" borderId="29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20" fontId="12" fillId="0" borderId="29" xfId="0" applyNumberFormat="1" applyFont="1" applyBorder="1" applyAlignment="1">
      <alignment horizontal="center" vertical="center"/>
    </xf>
    <xf numFmtId="0" fontId="13" fillId="0" borderId="29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2" fillId="0" borderId="30" xfId="0" applyFont="1" applyBorder="1" applyAlignment="1">
      <alignment horizontal="center" vertical="center"/>
    </xf>
    <xf numFmtId="20" fontId="12" fillId="0" borderId="26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4" fillId="0" borderId="29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0" fontId="4" fillId="0" borderId="7" xfId="1" applyFont="1" applyBorder="1" applyAlignment="1" applyProtection="1">
      <alignment horizontal="center" vertical="center"/>
    </xf>
    <xf numFmtId="0" fontId="4" fillId="0" borderId="9" xfId="1" applyFont="1" applyBorder="1" applyAlignment="1" applyProtection="1">
      <alignment horizontal="center" vertical="center"/>
    </xf>
    <xf numFmtId="12" fontId="3" fillId="0" borderId="7" xfId="1" applyNumberFormat="1" applyFont="1" applyBorder="1" applyAlignment="1" applyProtection="1">
      <alignment horizontal="center" vertical="center"/>
    </xf>
    <xf numFmtId="12" fontId="3" fillId="0" borderId="9" xfId="1" applyNumberFormat="1" applyFont="1" applyBorder="1" applyAlignment="1" applyProtection="1">
      <alignment horizontal="center" vertical="center"/>
    </xf>
    <xf numFmtId="0" fontId="1" fillId="0" borderId="5" xfId="1" applyFont="1" applyBorder="1" applyAlignment="1" applyProtection="1">
      <alignment horizontal="center" vertical="center"/>
    </xf>
    <xf numFmtId="14" fontId="1" fillId="0" borderId="5" xfId="1" applyNumberFormat="1" applyFont="1" applyBorder="1" applyAlignment="1" applyProtection="1">
      <alignment horizontal="center" vertical="center"/>
    </xf>
    <xf numFmtId="0" fontId="6" fillId="0" borderId="0" xfId="1" applyFont="1" applyBorder="1" applyAlignment="1" applyProtection="1">
      <alignment vertical="center"/>
    </xf>
    <xf numFmtId="0" fontId="6" fillId="0" borderId="0" xfId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vertical="center"/>
    </xf>
    <xf numFmtId="0" fontId="1" fillId="0" borderId="32" xfId="1" applyFont="1" applyBorder="1" applyAlignment="1" applyProtection="1">
      <alignment horizontal="center" vertical="center"/>
    </xf>
    <xf numFmtId="0" fontId="1" fillId="0" borderId="33" xfId="1" applyFont="1" applyBorder="1" applyAlignment="1" applyProtection="1">
      <alignment horizontal="center" vertical="center"/>
    </xf>
    <xf numFmtId="0" fontId="5" fillId="0" borderId="14" xfId="1" applyFont="1" applyBorder="1" applyAlignment="1" applyProtection="1">
      <alignment vertical="center"/>
    </xf>
    <xf numFmtId="0" fontId="1" fillId="0" borderId="34" xfId="1" applyFont="1" applyBorder="1" applyAlignment="1" applyProtection="1">
      <alignment horizontal="center" vertical="center"/>
    </xf>
    <xf numFmtId="0" fontId="7" fillId="0" borderId="35" xfId="1" applyFont="1" applyBorder="1" applyAlignment="1" applyProtection="1">
      <alignment horizontal="left" vertical="center" indent="5"/>
    </xf>
    <xf numFmtId="0" fontId="4" fillId="0" borderId="36" xfId="1" applyFont="1" applyBorder="1" applyAlignment="1" applyProtection="1">
      <alignment vertical="center"/>
    </xf>
    <xf numFmtId="0" fontId="4" fillId="0" borderId="37" xfId="1" applyFont="1" applyBorder="1" applyAlignment="1" applyProtection="1">
      <alignment vertical="center"/>
    </xf>
    <xf numFmtId="0" fontId="8" fillId="0" borderId="38" xfId="3" applyFont="1" applyBorder="1" applyAlignment="1" applyProtection="1">
      <alignment horizontal="center" vertical="center"/>
    </xf>
    <xf numFmtId="0" fontId="8" fillId="0" borderId="39" xfId="3" applyFont="1" applyBorder="1" applyAlignment="1" applyProtection="1">
      <alignment horizontal="center" vertical="center"/>
    </xf>
    <xf numFmtId="0" fontId="4" fillId="0" borderId="14" xfId="1" applyFont="1" applyBorder="1" applyAlignment="1" applyProtection="1"/>
  </cellXfs>
  <cellStyles count="4">
    <cellStyle name="Normal" xfId="0" builtinId="0"/>
    <cellStyle name="Normal_Geçici Görevlendirme - Akademik" xfId="1"/>
    <cellStyle name="Normal_Nakit - 2004 Son Hali" xfId="2"/>
    <cellStyle name="Normal_Tedavi Yollukları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46" name="Text 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47" name="Text 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48" name="Text 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49" name="Text 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50" name="Text 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51" name="Text 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97" name="Text 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98" name="Text 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99" name="Text 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00" name="Text 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01" name="Text 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02" name="Text 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03" name="Text 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04" name="Text 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05" name="Text 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06" name="Text 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07" name="Text 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08" name="Text 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09" name="Text 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10" name="Text 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11" name="Text 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12" name="Text 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13" name="Text 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14" name="Text 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15" name="Text 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16" name="Text 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17" name="Text 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18" name="Text 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19" name="Text 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20" name="Text 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21" name="Text 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22" name="Text 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23" name="Text 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24" name="Text 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25" name="Text 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26" name="Text 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27" name="Text 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28" name="Text 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29" name="Text 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30" name="Text 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31" name="Text 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32" name="Text 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33" name="Text 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34" name="Text 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35" name="Text 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36" name="Text 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37" name="Text 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38" name="Text 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39" name="Text 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40" name="Text 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41" name="Text 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42" name="Text 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43" name="Text 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44" name="Text 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45" name="Text 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48" name="Text 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49" name="Text 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50" name="Text 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51" name="Text 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52" name="Text 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53" name="Text 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54" name="Text 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55" name="Text 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56" name="Text 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57" name="Text 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58" name="Text 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59" name="Text 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60" name="Text 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61" name="Text 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62" name="Text 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63" name="Text 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64" name="Text 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65" name="Text 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66" name="Text 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67" name="Text 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68" name="Text 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69" name="Text 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70" name="Text 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71" name="Text 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72" name="Text 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73" name="Text 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74" name="Text 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75" name="Text 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76" name="Text 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77" name="Text 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78" name="Text 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79" name="Text 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80" name="Text 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81" name="Text 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82" name="Text 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83" name="Text 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84" name="Text 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85" name="Text 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1</xdr:row>
      <xdr:rowOff>0</xdr:rowOff>
    </xdr:from>
    <xdr:to>
      <xdr:col>28</xdr:col>
      <xdr:colOff>304800</xdr:colOff>
      <xdr:row>1</xdr:row>
      <xdr:rowOff>0</xdr:rowOff>
    </xdr:to>
    <xdr:sp macro="" textlink="">
      <xdr:nvSpPr>
        <xdr:cNvPr id="186" name="Text 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2925425" y="2095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247650</xdr:colOff>
      <xdr:row>41</xdr:row>
      <xdr:rowOff>133350</xdr:rowOff>
    </xdr:from>
    <xdr:to>
      <xdr:col>28</xdr:col>
      <xdr:colOff>304800</xdr:colOff>
      <xdr:row>47</xdr:row>
      <xdr:rowOff>95250</xdr:rowOff>
    </xdr:to>
    <xdr:sp macro="" textlink="">
      <xdr:nvSpPr>
        <xdr:cNvPr id="187" name="Text 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2925425" y="8220075"/>
          <a:ext cx="0" cy="15049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88" name="Text 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89" name="Text 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90" name="Text 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91" name="Text 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92" name="Text 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93" name="Text 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94" name="Text 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95" name="Text 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42</xdr:row>
      <xdr:rowOff>133350</xdr:rowOff>
    </xdr:from>
    <xdr:to>
      <xdr:col>24</xdr:col>
      <xdr:colOff>0</xdr:colOff>
      <xdr:row>48</xdr:row>
      <xdr:rowOff>95250</xdr:rowOff>
    </xdr:to>
    <xdr:sp macro="" textlink="">
      <xdr:nvSpPr>
        <xdr:cNvPr id="196" name="Text 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12925425" y="8477250"/>
          <a:ext cx="0" cy="14478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247650</xdr:colOff>
      <xdr:row>50</xdr:row>
      <xdr:rowOff>0</xdr:rowOff>
    </xdr:from>
    <xdr:to>
      <xdr:col>24</xdr:col>
      <xdr:colOff>0</xdr:colOff>
      <xdr:row>50</xdr:row>
      <xdr:rowOff>0</xdr:rowOff>
    </xdr:to>
    <xdr:sp macro="" textlink="">
      <xdr:nvSpPr>
        <xdr:cNvPr id="197" name="Text 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12925425" y="101250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"/>
              <a:cs typeface="Arial"/>
            </a:rPr>
            <a:t>İ</a:t>
          </a: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mza</a:t>
          </a:r>
        </a:p>
        <a:p>
          <a:pPr algn="ctr" rtl="0">
            <a:defRPr sz="1000"/>
          </a:pPr>
          <a:r>
            <a:rPr lang="tr-TR" sz="800" b="0" i="0" strike="noStrike">
              <a:solidFill>
                <a:srgbClr val="000000"/>
              </a:solidFill>
              <a:latin typeface="Arial"/>
              <a:cs typeface="Arial"/>
            </a:rPr>
            <a:t>Pul</a:t>
          </a: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0</xdr:colOff>
          <xdr:row>2</xdr:row>
          <xdr:rowOff>19050</xdr:rowOff>
        </xdr:from>
        <xdr:to>
          <xdr:col>51</xdr:col>
          <xdr:colOff>228600</xdr:colOff>
          <xdr:row>4</xdr:row>
          <xdr:rowOff>95250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0</xdr:colOff>
          <xdr:row>4</xdr:row>
          <xdr:rowOff>123825</xdr:rowOff>
        </xdr:from>
        <xdr:to>
          <xdr:col>51</xdr:col>
          <xdr:colOff>228600</xdr:colOff>
          <xdr:row>6</xdr:row>
          <xdr:rowOff>228600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0</xdr:colOff>
          <xdr:row>12</xdr:row>
          <xdr:rowOff>152400</xdr:rowOff>
        </xdr:from>
        <xdr:to>
          <xdr:col>51</xdr:col>
          <xdr:colOff>228600</xdr:colOff>
          <xdr:row>16</xdr:row>
          <xdr:rowOff>0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0</xdr:colOff>
          <xdr:row>17</xdr:row>
          <xdr:rowOff>190500</xdr:rowOff>
        </xdr:from>
        <xdr:to>
          <xdr:col>51</xdr:col>
          <xdr:colOff>238125</xdr:colOff>
          <xdr:row>19</xdr:row>
          <xdr:rowOff>219075</xdr:rowOff>
        </xdr:to>
        <xdr:sp macro="" textlink="">
          <xdr:nvSpPr>
            <xdr:cNvPr id="1028" name="CommandButton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0</xdr:colOff>
          <xdr:row>19</xdr:row>
          <xdr:rowOff>0</xdr:rowOff>
        </xdr:from>
        <xdr:to>
          <xdr:col>51</xdr:col>
          <xdr:colOff>228600</xdr:colOff>
          <xdr:row>20</xdr:row>
          <xdr:rowOff>219075</xdr:rowOff>
        </xdr:to>
        <xdr:sp macro="" textlink="">
          <xdr:nvSpPr>
            <xdr:cNvPr id="1029" name="CommandButton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0</xdr:colOff>
          <xdr:row>8</xdr:row>
          <xdr:rowOff>180975</xdr:rowOff>
        </xdr:from>
        <xdr:to>
          <xdr:col>51</xdr:col>
          <xdr:colOff>228600</xdr:colOff>
          <xdr:row>11</xdr:row>
          <xdr:rowOff>133350</xdr:rowOff>
        </xdr:to>
        <xdr:sp macro="" textlink="">
          <xdr:nvSpPr>
            <xdr:cNvPr id="1030" name="CommandButton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celik/Desktop/2017%20YOLLUK%20B&#304;LD&#304;R&#304;M%20CETVEL&#304;/VEL&#304;%20SELV&#304;/PERSONEL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 Menü"/>
      <sheetName val="Veri Tabanı Ara Yüz"/>
      <sheetName val="Tüm Pers"/>
      <sheetName val="Genel"/>
      <sheetName val="Kadrolu"/>
      <sheetName val="13-b-4"/>
      <sheetName val="Döküm Ara Yüz"/>
      <sheetName val="Döküm"/>
      <sheetName val="Adres Tel"/>
      <sheetName val="İmza Listeleri Ara Yüz"/>
      <sheetName val="Akademik"/>
      <sheetName val="İdari"/>
      <sheetName val="13-b-4 (2)"/>
      <sheetName val="Senelik İzin Arayüz"/>
      <sheetName val="Senelik İzin Formu Bilgi"/>
      <sheetName val="Senelik İzin Formu Akademik"/>
      <sheetName val="Senelik İzin Formu İdari"/>
      <sheetName val="Yolluk Ara Yüz"/>
      <sheetName val="Yolluk Bilgi"/>
      <sheetName val="Tedavi Yolluğu"/>
      <sheetName val="Görev.İdr."/>
      <sheetName val="Gör.R.Oto"/>
      <sheetName val="Görev Yolluğu"/>
      <sheetName val="Sürekli "/>
      <sheetName val="imza bilgileri"/>
    </sheetNames>
    <sheetDataSet>
      <sheetData sheetId="0"/>
      <sheetData sheetId="1"/>
      <sheetData sheetId="2">
        <row r="3">
          <cell r="E3" t="str">
            <v>Numan ÇELİKTEN</v>
          </cell>
        </row>
        <row r="4">
          <cell r="E4" t="str">
            <v>Sait DOĞAN</v>
          </cell>
        </row>
        <row r="5">
          <cell r="E5" t="str">
            <v>Kezban DEMİR</v>
          </cell>
        </row>
        <row r="6">
          <cell r="E6" t="str">
            <v>Öznur DOĞAN</v>
          </cell>
        </row>
        <row r="7">
          <cell r="E7" t="str">
            <v>Özlem DOĞAN</v>
          </cell>
        </row>
        <row r="8">
          <cell r="E8" t="str">
            <v>Arif UZUN</v>
          </cell>
        </row>
        <row r="9">
          <cell r="E9" t="str">
            <v>Serkan ISLAK</v>
          </cell>
        </row>
        <row r="10">
          <cell r="E10" t="str">
            <v>Özlem ARSLAN</v>
          </cell>
        </row>
        <row r="11">
          <cell r="E11" t="str">
            <v>Cenk Murat KOÇOĞLU</v>
          </cell>
        </row>
        <row r="12">
          <cell r="E12" t="str">
            <v>Ersin BAHÇECİ</v>
          </cell>
        </row>
        <row r="13">
          <cell r="E13" t="str">
            <v>Özer İRTEM</v>
          </cell>
        </row>
        <row r="14">
          <cell r="E14" t="str">
            <v>Hacı Güzel GÜLEÇ</v>
          </cell>
        </row>
        <row r="15">
          <cell r="E15" t="str">
            <v>Canan BAŞTEMUR</v>
          </cell>
        </row>
        <row r="16">
          <cell r="E16" t="str">
            <v>Nagihan GÖKÇE</v>
          </cell>
        </row>
        <row r="17">
          <cell r="E17" t="str">
            <v>Semra ALTIKULAÇ</v>
          </cell>
        </row>
        <row r="18">
          <cell r="E18" t="str">
            <v>Abdullah ÇİL</v>
          </cell>
        </row>
        <row r="19">
          <cell r="E19" t="str">
            <v>Numan Tuğrul ERTUĞRUL</v>
          </cell>
        </row>
        <row r="20">
          <cell r="E20" t="str">
            <v>Onur ŞİMŞEK</v>
          </cell>
        </row>
        <row r="21">
          <cell r="E21">
            <v>0</v>
          </cell>
        </row>
        <row r="22">
          <cell r="E22" t="str">
            <v>Ahmet POLATER</v>
          </cell>
        </row>
        <row r="23">
          <cell r="E23" t="str">
            <v>Özcan ARSLAN</v>
          </cell>
        </row>
        <row r="24">
          <cell r="E24" t="str">
            <v>Mustafa ERKAN</v>
          </cell>
        </row>
        <row r="25">
          <cell r="E25">
            <v>0</v>
          </cell>
        </row>
        <row r="26">
          <cell r="E26" t="str">
            <v>Gülhan YÜCE</v>
          </cell>
        </row>
        <row r="27">
          <cell r="E27" t="str">
            <v>İsmail HIRLI</v>
          </cell>
        </row>
        <row r="28">
          <cell r="E28" t="str">
            <v>Hikmet DİMİCİ</v>
          </cell>
        </row>
        <row r="29">
          <cell r="E29" t="str">
            <v>Emin YAPICI</v>
          </cell>
        </row>
        <row r="30">
          <cell r="E30" t="str">
            <v>Enes YÜCE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2" t="str">
            <v>Numan ÇELİKTEN</v>
          </cell>
          <cell r="E2">
            <v>0</v>
          </cell>
        </row>
        <row r="3">
          <cell r="A3" t="str">
            <v>Sait DOĞAN</v>
          </cell>
          <cell r="E3" t="str">
            <v>Ahmet POLATER</v>
          </cell>
        </row>
        <row r="4">
          <cell r="A4" t="str">
            <v>Kezban DEMİR</v>
          </cell>
          <cell r="E4" t="str">
            <v>Özcan ARSLAN</v>
          </cell>
        </row>
        <row r="5">
          <cell r="A5" t="str">
            <v>Öznur DOĞAN</v>
          </cell>
          <cell r="E5" t="str">
            <v>Mustafa ERKAN</v>
          </cell>
        </row>
        <row r="6">
          <cell r="A6" t="str">
            <v>Özlem DOĞAN</v>
          </cell>
          <cell r="E6">
            <v>0</v>
          </cell>
        </row>
        <row r="7">
          <cell r="A7" t="str">
            <v>Arif UZUN</v>
          </cell>
          <cell r="E7" t="str">
            <v>Gülhan YÜCE</v>
          </cell>
        </row>
        <row r="8">
          <cell r="A8" t="str">
            <v>Serkan ISLAK</v>
          </cell>
          <cell r="E8" t="str">
            <v>İsmail HIRLI</v>
          </cell>
        </row>
        <row r="9">
          <cell r="A9" t="str">
            <v>Özlem ARSLAN</v>
          </cell>
          <cell r="E9" t="str">
            <v>Hikmet DİMİCİ</v>
          </cell>
        </row>
        <row r="10">
          <cell r="A10" t="str">
            <v>Cenk Murat KOÇOĞLU</v>
          </cell>
          <cell r="E10" t="str">
            <v>Emin YAPICI</v>
          </cell>
        </row>
        <row r="11">
          <cell r="A11" t="str">
            <v>Ersin BAHÇECİ</v>
          </cell>
          <cell r="E11" t="str">
            <v>Enes YÜCE</v>
          </cell>
        </row>
        <row r="12">
          <cell r="A12" t="str">
            <v>Özer İRTEM</v>
          </cell>
          <cell r="E12">
            <v>0</v>
          </cell>
        </row>
        <row r="13">
          <cell r="A13" t="str">
            <v>Hacı Güzel GÜLEÇ</v>
          </cell>
          <cell r="E13">
            <v>0</v>
          </cell>
        </row>
        <row r="14">
          <cell r="A14" t="str">
            <v>Canan BAŞTEMUR</v>
          </cell>
          <cell r="E14">
            <v>0</v>
          </cell>
        </row>
        <row r="15">
          <cell r="A15" t="str">
            <v>Nagihan GÖKÇE</v>
          </cell>
          <cell r="E15">
            <v>0</v>
          </cell>
        </row>
        <row r="16">
          <cell r="A16" t="str">
            <v>Semra ALTIKULAÇ</v>
          </cell>
          <cell r="E16">
            <v>0</v>
          </cell>
        </row>
        <row r="17">
          <cell r="A17" t="str">
            <v>Abdullah ÇİL</v>
          </cell>
          <cell r="E17">
            <v>0</v>
          </cell>
        </row>
        <row r="18">
          <cell r="A18" t="str">
            <v>Numan Tuğrul ERTUĞRUL</v>
          </cell>
          <cell r="E18">
            <v>0</v>
          </cell>
        </row>
        <row r="19">
          <cell r="A19" t="str">
            <v>Onur ŞİMŞEK</v>
          </cell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</sheetData>
      <sheetData sheetId="15"/>
      <sheetData sheetId="16"/>
      <sheetData sheetId="17">
        <row r="3">
          <cell r="G3" t="str">
            <v>Mustafa ERKAN</v>
          </cell>
        </row>
        <row r="7">
          <cell r="K7">
            <v>1</v>
          </cell>
        </row>
        <row r="9">
          <cell r="K9" t="str">
            <v>Cide</v>
          </cell>
        </row>
        <row r="13">
          <cell r="K13" t="str">
            <v>Kastamonu</v>
          </cell>
        </row>
        <row r="15">
          <cell r="K15">
            <v>0</v>
          </cell>
        </row>
      </sheetData>
      <sheetData sheetId="18">
        <row r="2">
          <cell r="A2" t="str">
            <v>Numan ÇELİKTEN</v>
          </cell>
        </row>
        <row r="3">
          <cell r="A3" t="str">
            <v>Sait DOĞAN</v>
          </cell>
        </row>
        <row r="4">
          <cell r="A4" t="str">
            <v>Kezban DEMİR</v>
          </cell>
        </row>
        <row r="5">
          <cell r="A5" t="str">
            <v>Öznur DOĞAN</v>
          </cell>
        </row>
        <row r="6">
          <cell r="A6" t="str">
            <v>Özlem DOĞAN</v>
          </cell>
        </row>
        <row r="7">
          <cell r="A7" t="str">
            <v>Arif UZUN</v>
          </cell>
        </row>
        <row r="8">
          <cell r="A8" t="str">
            <v>Serkan ISLAK</v>
          </cell>
        </row>
        <row r="9">
          <cell r="A9" t="str">
            <v>Özlem ARSLAN</v>
          </cell>
        </row>
        <row r="10">
          <cell r="A10" t="str">
            <v>Cenk Murat KOÇOĞLU</v>
          </cell>
        </row>
        <row r="11">
          <cell r="A11" t="str">
            <v>Ersin BAHÇECİ</v>
          </cell>
        </row>
        <row r="12">
          <cell r="A12" t="str">
            <v>Özer İRTEM</v>
          </cell>
        </row>
        <row r="13">
          <cell r="A13" t="str">
            <v>Hacı Güzel GÜLEÇ</v>
          </cell>
        </row>
        <row r="14">
          <cell r="A14" t="str">
            <v>Canan BAŞTEMUR</v>
          </cell>
        </row>
        <row r="15">
          <cell r="A15" t="str">
            <v>Nagihan GÖKÇE</v>
          </cell>
        </row>
        <row r="16">
          <cell r="A16" t="str">
            <v>Semra ALTIKULAÇ</v>
          </cell>
        </row>
        <row r="17">
          <cell r="A17" t="str">
            <v>Abdullah ÇİL</v>
          </cell>
        </row>
        <row r="18">
          <cell r="A18" t="str">
            <v>Numan Tuğrul ERTUĞRUL</v>
          </cell>
        </row>
        <row r="19">
          <cell r="A19" t="str">
            <v>Onur ŞİMŞEK</v>
          </cell>
        </row>
        <row r="20">
          <cell r="A20">
            <v>0</v>
          </cell>
        </row>
        <row r="21">
          <cell r="A21" t="str">
            <v>Ahmet POLATER</v>
          </cell>
        </row>
        <row r="22">
          <cell r="A22" t="str">
            <v>Özcan ARSLAN</v>
          </cell>
        </row>
        <row r="23">
          <cell r="A23" t="str">
            <v>Mustafa ERKAN</v>
          </cell>
        </row>
        <row r="24">
          <cell r="A24">
            <v>0</v>
          </cell>
        </row>
        <row r="25">
          <cell r="A25" t="str">
            <v>Gülhan YÜCE</v>
          </cell>
        </row>
        <row r="26">
          <cell r="A26" t="str">
            <v>İsmail HIRLI</v>
          </cell>
        </row>
        <row r="27">
          <cell r="A27" t="str">
            <v>Hikmet DİMİCİ</v>
          </cell>
        </row>
        <row r="28">
          <cell r="A28" t="str">
            <v>Emin YAPICI</v>
          </cell>
        </row>
        <row r="29">
          <cell r="A29" t="str">
            <v>Enes YÜCE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</sheetData>
      <sheetData sheetId="19"/>
      <sheetData sheetId="20"/>
      <sheetData sheetId="21"/>
      <sheetData sheetId="22"/>
      <sheetData sheetId="23"/>
      <sheetData sheetId="24">
        <row r="5">
          <cell r="B5" t="str">
            <v>Abdullah ÇİL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33">
    <tabColor indexed="36"/>
    <pageSetUpPr fitToPage="1"/>
  </sheetPr>
  <dimension ref="B1:AW74"/>
  <sheetViews>
    <sheetView tabSelected="1" zoomScaleNormal="100" zoomScaleSheetLayoutView="80" workbookViewId="0">
      <selection activeCell="P24" sqref="P24:S24"/>
    </sheetView>
  </sheetViews>
  <sheetFormatPr defaultColWidth="8" defaultRowHeight="15.75" x14ac:dyDescent="0.25"/>
  <cols>
    <col min="1" max="1" width="2.7109375" style="1" customWidth="1"/>
    <col min="2" max="2" width="0.42578125" style="1" customWidth="1"/>
    <col min="3" max="3" width="23" style="1" customWidth="1"/>
    <col min="4" max="4" width="36.85546875" style="1" customWidth="1"/>
    <col min="5" max="5" width="0.5703125" style="1" customWidth="1"/>
    <col min="6" max="6" width="1.42578125" style="1" customWidth="1"/>
    <col min="7" max="8" width="12" style="1" customWidth="1"/>
    <col min="9" max="9" width="6.7109375" style="1" customWidth="1"/>
    <col min="10" max="11" width="13.140625" style="1" customWidth="1"/>
    <col min="12" max="12" width="13.7109375" style="1" customWidth="1"/>
    <col min="13" max="13" width="15.28515625" style="1" customWidth="1"/>
    <col min="14" max="14" width="14.7109375" style="1" customWidth="1"/>
    <col min="15" max="15" width="13.85546875" style="1" customWidth="1"/>
    <col min="16" max="19" width="3.42578125" style="1" customWidth="1"/>
    <col min="20" max="20" width="0.5703125" style="1" customWidth="1"/>
    <col min="21" max="21" width="6.7109375" style="1" hidden="1" customWidth="1"/>
    <col min="22" max="22" width="8.5703125" style="1" hidden="1" customWidth="1"/>
    <col min="23" max="23" width="11.5703125" style="2" hidden="1" customWidth="1"/>
    <col min="24" max="25" width="8" style="2" hidden="1" customWidth="1"/>
    <col min="26" max="26" width="8.7109375" style="2" hidden="1" customWidth="1"/>
    <col min="27" max="27" width="10.42578125" style="2" hidden="1" customWidth="1"/>
    <col min="28" max="28" width="11.5703125" style="2" hidden="1" customWidth="1"/>
    <col min="29" max="29" width="8" style="2" hidden="1" customWidth="1"/>
    <col min="30" max="30" width="2.28515625" style="2" hidden="1" customWidth="1"/>
    <col min="31" max="31" width="6.85546875" style="2" hidden="1" customWidth="1"/>
    <col min="32" max="32" width="7.5703125" style="2" hidden="1" customWidth="1"/>
    <col min="33" max="33" width="6.85546875" style="2" hidden="1" customWidth="1"/>
    <col min="34" max="36" width="8" style="1" hidden="1" customWidth="1"/>
    <col min="37" max="37" width="8" style="2" hidden="1" customWidth="1"/>
    <col min="38" max="38" width="2.28515625" style="2" hidden="1" customWidth="1"/>
    <col min="39" max="39" width="6.85546875" style="2" hidden="1" customWidth="1"/>
    <col min="40" max="40" width="7.5703125" style="2" hidden="1" customWidth="1"/>
    <col min="41" max="41" width="6.85546875" style="2" hidden="1" customWidth="1"/>
    <col min="42" max="42" width="2.85546875" style="3" hidden="1" customWidth="1"/>
    <col min="43" max="49" width="8" style="1" hidden="1" customWidth="1"/>
    <col min="50" max="16384" width="8" style="1"/>
  </cols>
  <sheetData>
    <row r="1" spans="2:42" ht="16.5" thickBot="1" x14ac:dyDescent="0.3">
      <c r="W1" s="2" t="s">
        <v>0</v>
      </c>
      <c r="Y1" s="2">
        <f>INT(W5/Y3)</f>
        <v>0</v>
      </c>
      <c r="Z1" s="2">
        <f>INT(W5/Z3)</f>
        <v>0</v>
      </c>
      <c r="AA1" s="2">
        <f>INT(W5/AA3)</f>
        <v>0</v>
      </c>
      <c r="AB1" s="2">
        <f>INT(W5/AB3)</f>
        <v>0</v>
      </c>
      <c r="AH1" s="3"/>
    </row>
    <row r="2" spans="2:42" s="7" customFormat="1" ht="2.25" customHeight="1" thickBot="1" x14ac:dyDescent="0.3">
      <c r="B2" s="4"/>
      <c r="C2" s="5"/>
      <c r="D2" s="5"/>
      <c r="E2" s="6"/>
      <c r="V2" s="1"/>
      <c r="W2" s="2" t="s">
        <v>1</v>
      </c>
      <c r="X2" s="2"/>
      <c r="Y2" s="2">
        <f>INT(W4/Y3)</f>
        <v>0</v>
      </c>
      <c r="Z2" s="2">
        <f>INT(W4/Z3)</f>
        <v>0</v>
      </c>
      <c r="AA2" s="2">
        <f>INT(W4/AA3)</f>
        <v>0</v>
      </c>
      <c r="AB2" s="2">
        <f>INT(W4/AB3)</f>
        <v>0</v>
      </c>
      <c r="AC2" s="2"/>
      <c r="AD2" s="2"/>
      <c r="AE2" s="2"/>
      <c r="AF2" s="2"/>
      <c r="AG2" s="2"/>
      <c r="AH2" s="3"/>
      <c r="AK2" s="2"/>
      <c r="AL2" s="2">
        <v>0</v>
      </c>
      <c r="AM2" s="2" t="s">
        <v>2</v>
      </c>
      <c r="AN2" s="2" t="s">
        <v>2</v>
      </c>
      <c r="AO2" s="2" t="s">
        <v>2</v>
      </c>
      <c r="AP2" s="8"/>
    </row>
    <row r="3" spans="2:42" s="7" customFormat="1" ht="18" customHeight="1" x14ac:dyDescent="0.2">
      <c r="B3" s="9"/>
      <c r="C3" s="10" t="s">
        <v>3</v>
      </c>
      <c r="D3" s="11"/>
      <c r="E3" s="12" t="s">
        <v>4</v>
      </c>
      <c r="F3" s="7" t="s">
        <v>5</v>
      </c>
      <c r="G3" s="4"/>
      <c r="H3" s="16"/>
      <c r="I3" s="16"/>
      <c r="J3" s="16"/>
      <c r="K3" s="16"/>
      <c r="L3" s="16"/>
      <c r="M3" s="16"/>
      <c r="N3" s="175" t="s">
        <v>108</v>
      </c>
      <c r="O3" s="175"/>
      <c r="P3" s="180" t="s">
        <v>107</v>
      </c>
      <c r="Q3" s="180"/>
      <c r="R3" s="180"/>
      <c r="S3" s="181"/>
      <c r="W3" s="2"/>
      <c r="X3" s="2"/>
      <c r="Y3" s="2">
        <v>1000</v>
      </c>
      <c r="Z3" s="2">
        <v>100</v>
      </c>
      <c r="AA3" s="2">
        <v>10</v>
      </c>
      <c r="AB3" s="2">
        <v>1</v>
      </c>
      <c r="AC3" s="2"/>
      <c r="AD3" s="2">
        <v>0</v>
      </c>
      <c r="AE3" s="2" t="s">
        <v>2</v>
      </c>
      <c r="AF3" s="2" t="s">
        <v>2</v>
      </c>
      <c r="AG3" s="2" t="s">
        <v>2</v>
      </c>
      <c r="AH3" s="8" t="s">
        <v>2</v>
      </c>
      <c r="AK3" s="2"/>
      <c r="AL3" s="2">
        <v>1</v>
      </c>
      <c r="AM3" s="2" t="s">
        <v>6</v>
      </c>
      <c r="AN3" s="2" t="s">
        <v>7</v>
      </c>
      <c r="AO3" s="2" t="s">
        <v>2</v>
      </c>
      <c r="AP3" s="8"/>
    </row>
    <row r="4" spans="2:42" s="7" customFormat="1" ht="14.25" customHeight="1" x14ac:dyDescent="0.2">
      <c r="B4" s="9"/>
      <c r="C4" s="10" t="s">
        <v>8</v>
      </c>
      <c r="D4" s="11"/>
      <c r="E4" s="12"/>
      <c r="G4" s="182"/>
      <c r="H4" s="177"/>
      <c r="I4" s="177"/>
      <c r="J4" s="178" t="s">
        <v>9</v>
      </c>
      <c r="K4" s="177"/>
      <c r="L4" s="179"/>
      <c r="M4" s="15"/>
      <c r="N4" s="175" t="s">
        <v>109</v>
      </c>
      <c r="O4" s="175"/>
      <c r="P4" s="176">
        <v>45622</v>
      </c>
      <c r="Q4" s="175"/>
      <c r="R4" s="175"/>
      <c r="S4" s="183"/>
      <c r="V4" s="13">
        <f>N36</f>
        <v>0</v>
      </c>
      <c r="W4" s="2">
        <f>INT(V4)</f>
        <v>0</v>
      </c>
      <c r="X4" s="2"/>
      <c r="Y4" s="2">
        <f>INT(W4/Y3)</f>
        <v>0</v>
      </c>
      <c r="Z4" s="2">
        <f>INT(W4/Z3)-Y2*(Y3/Z3)</f>
        <v>0</v>
      </c>
      <c r="AA4" s="2">
        <f>INT(W4/AA3)-Z2*(Z3/AA3)</f>
        <v>0</v>
      </c>
      <c r="AB4" s="2">
        <f>INT(W4/AB3)-AA2*(AA3/AB3)</f>
        <v>0</v>
      </c>
      <c r="AC4" s="2"/>
      <c r="AD4" s="2">
        <v>1</v>
      </c>
      <c r="AE4" s="2" t="s">
        <v>6</v>
      </c>
      <c r="AF4" s="2" t="s">
        <v>7</v>
      </c>
      <c r="AG4" s="2" t="s">
        <v>2</v>
      </c>
      <c r="AH4" s="2" t="s">
        <v>6</v>
      </c>
      <c r="AK4" s="14"/>
      <c r="AL4" s="14">
        <v>2</v>
      </c>
      <c r="AM4" s="14" t="s">
        <v>10</v>
      </c>
      <c r="AN4" s="14" t="s">
        <v>11</v>
      </c>
      <c r="AO4" s="14" t="s">
        <v>10</v>
      </c>
      <c r="AP4" s="8"/>
    </row>
    <row r="5" spans="2:42" s="7" customFormat="1" ht="13.5" customHeight="1" x14ac:dyDescent="0.2">
      <c r="B5" s="9"/>
      <c r="C5" s="171" t="s">
        <v>12</v>
      </c>
      <c r="D5" s="173"/>
      <c r="E5" s="12"/>
      <c r="G5" s="182"/>
      <c r="H5" s="177" t="s">
        <v>2</v>
      </c>
      <c r="I5" s="177" t="s">
        <v>2</v>
      </c>
      <c r="J5" s="178"/>
      <c r="K5" s="177"/>
      <c r="L5" s="179"/>
      <c r="M5" s="15"/>
      <c r="N5" s="175" t="s">
        <v>110</v>
      </c>
      <c r="O5" s="175"/>
      <c r="P5" s="175">
        <v>0</v>
      </c>
      <c r="Q5" s="175"/>
      <c r="R5" s="175"/>
      <c r="S5" s="183"/>
      <c r="T5" s="15"/>
      <c r="U5" s="15"/>
      <c r="W5" s="14">
        <f>INT((V4-W4)*100+0.3)</f>
        <v>0</v>
      </c>
      <c r="X5" s="14"/>
      <c r="Y5" s="2">
        <f>INT(W5/Y3)</f>
        <v>0</v>
      </c>
      <c r="Z5" s="2">
        <f>INT(W5/Z3)-Y1*(Y3/Z3)</f>
        <v>0</v>
      </c>
      <c r="AA5" s="2">
        <f>INT(W5/AA3)-Z1*(Z3/AA3)</f>
        <v>0</v>
      </c>
      <c r="AB5" s="2">
        <f>INT(W5/AB3)-AA1*(AA3/AB3)</f>
        <v>0</v>
      </c>
      <c r="AC5" s="14"/>
      <c r="AD5" s="14">
        <v>2</v>
      </c>
      <c r="AE5" s="14" t="s">
        <v>10</v>
      </c>
      <c r="AF5" s="14" t="s">
        <v>11</v>
      </c>
      <c r="AG5" s="14" t="s">
        <v>10</v>
      </c>
      <c r="AH5" s="14" t="s">
        <v>10</v>
      </c>
      <c r="AK5" s="14"/>
      <c r="AL5" s="14">
        <v>3</v>
      </c>
      <c r="AM5" s="14" t="s">
        <v>13</v>
      </c>
      <c r="AN5" s="14" t="s">
        <v>14</v>
      </c>
      <c r="AO5" s="14" t="s">
        <v>13</v>
      </c>
      <c r="AP5" s="8"/>
    </row>
    <row r="6" spans="2:42" s="7" customFormat="1" ht="16.5" customHeight="1" thickBot="1" x14ac:dyDescent="0.25">
      <c r="B6" s="9"/>
      <c r="C6" s="172"/>
      <c r="D6" s="174"/>
      <c r="E6" s="12"/>
      <c r="G6" s="182"/>
      <c r="H6" s="177"/>
      <c r="I6" s="177"/>
      <c r="J6" s="178"/>
      <c r="K6" s="177"/>
      <c r="L6" s="179"/>
      <c r="M6" s="15"/>
      <c r="N6" s="175" t="s">
        <v>111</v>
      </c>
      <c r="O6" s="175"/>
      <c r="P6" s="175">
        <v>0</v>
      </c>
      <c r="Q6" s="175"/>
      <c r="R6" s="175"/>
      <c r="S6" s="183"/>
      <c r="T6" s="15"/>
      <c r="U6" s="15"/>
      <c r="W6" s="14"/>
      <c r="X6" s="14"/>
      <c r="Y6" s="2"/>
      <c r="Z6" s="2"/>
      <c r="AA6" s="2"/>
      <c r="AB6" s="2"/>
      <c r="AC6" s="14"/>
      <c r="AD6" s="14"/>
      <c r="AE6" s="14"/>
      <c r="AF6" s="14"/>
      <c r="AG6" s="14"/>
      <c r="AH6" s="14"/>
      <c r="AK6" s="14"/>
      <c r="AL6" s="14"/>
      <c r="AM6" s="14"/>
      <c r="AN6" s="14"/>
      <c r="AO6" s="14"/>
      <c r="AP6" s="8"/>
    </row>
    <row r="7" spans="2:42" s="7" customFormat="1" ht="18.75" customHeight="1" x14ac:dyDescent="0.2">
      <c r="B7" s="9"/>
      <c r="C7" s="114" t="s">
        <v>15</v>
      </c>
      <c r="D7" s="116"/>
      <c r="E7" s="12"/>
      <c r="G7" s="182"/>
      <c r="H7" s="177"/>
      <c r="I7" s="177"/>
      <c r="J7" s="178" t="s">
        <v>16</v>
      </c>
      <c r="K7" s="179"/>
      <c r="L7" s="179"/>
      <c r="M7" s="15"/>
      <c r="N7" s="189" t="s">
        <v>17</v>
      </c>
      <c r="O7" s="15"/>
      <c r="P7" s="15"/>
      <c r="Q7" s="15"/>
      <c r="R7" s="15"/>
      <c r="S7" s="17"/>
      <c r="T7" s="6"/>
      <c r="U7" s="15"/>
      <c r="W7" s="14"/>
      <c r="X7" s="14"/>
      <c r="Y7" s="14"/>
      <c r="Z7" s="14"/>
      <c r="AA7" s="14"/>
      <c r="AB7" s="14"/>
      <c r="AC7" s="14"/>
      <c r="AD7" s="14">
        <v>3</v>
      </c>
      <c r="AE7" s="14" t="s">
        <v>13</v>
      </c>
      <c r="AF7" s="14" t="s">
        <v>14</v>
      </c>
      <c r="AG7" s="14" t="s">
        <v>13</v>
      </c>
      <c r="AH7" s="14" t="s">
        <v>13</v>
      </c>
      <c r="AK7" s="14"/>
      <c r="AL7" s="14">
        <v>4</v>
      </c>
      <c r="AM7" s="14" t="s">
        <v>18</v>
      </c>
      <c r="AN7" s="14" t="s">
        <v>19</v>
      </c>
      <c r="AO7" s="14" t="s">
        <v>18</v>
      </c>
      <c r="AP7" s="8"/>
    </row>
    <row r="8" spans="2:42" s="7" customFormat="1" ht="16.5" customHeight="1" x14ac:dyDescent="0.25">
      <c r="B8" s="9"/>
      <c r="C8" s="115"/>
      <c r="D8" s="117"/>
      <c r="E8" s="12"/>
      <c r="G8" s="182"/>
      <c r="H8" s="177"/>
      <c r="I8" s="177"/>
      <c r="J8" s="178"/>
      <c r="K8" s="179"/>
      <c r="L8" s="179"/>
      <c r="M8" s="15"/>
      <c r="N8" s="118"/>
      <c r="O8" s="119"/>
      <c r="P8" s="119"/>
      <c r="Q8" s="119"/>
      <c r="R8" s="119"/>
      <c r="S8" s="184"/>
      <c r="T8" s="17"/>
      <c r="U8" s="15"/>
      <c r="W8" s="14"/>
      <c r="X8" s="14"/>
      <c r="Y8" s="14"/>
      <c r="Z8" s="14"/>
      <c r="AA8" s="14"/>
      <c r="AB8" s="14"/>
      <c r="AC8" s="14"/>
      <c r="AD8" s="14">
        <v>4</v>
      </c>
      <c r="AE8" s="14" t="s">
        <v>18</v>
      </c>
      <c r="AF8" s="14" t="s">
        <v>19</v>
      </c>
      <c r="AG8" s="14" t="s">
        <v>18</v>
      </c>
      <c r="AH8" s="14" t="s">
        <v>18</v>
      </c>
      <c r="AK8" s="14"/>
      <c r="AL8" s="14">
        <v>5</v>
      </c>
      <c r="AM8" s="14" t="s">
        <v>20</v>
      </c>
      <c r="AN8" s="14" t="s">
        <v>21</v>
      </c>
      <c r="AO8" s="14" t="s">
        <v>20</v>
      </c>
      <c r="AP8" s="8"/>
    </row>
    <row r="9" spans="2:42" s="7" customFormat="1" ht="21.75" customHeight="1" thickBot="1" x14ac:dyDescent="0.3">
      <c r="B9" s="9"/>
      <c r="C9" s="10" t="s">
        <v>22</v>
      </c>
      <c r="D9" s="18"/>
      <c r="E9" s="12"/>
      <c r="G9" s="84"/>
      <c r="H9" s="85"/>
      <c r="I9" s="85"/>
      <c r="J9" s="85"/>
      <c r="K9" s="85"/>
      <c r="L9" s="85"/>
      <c r="M9" s="85"/>
      <c r="N9" s="185" t="s">
        <v>23</v>
      </c>
      <c r="O9" s="186"/>
      <c r="P9" s="187">
        <v>2</v>
      </c>
      <c r="Q9" s="187">
        <v>0</v>
      </c>
      <c r="R9" s="187">
        <v>2</v>
      </c>
      <c r="S9" s="188">
        <v>4</v>
      </c>
      <c r="T9" s="17"/>
      <c r="U9" s="19"/>
      <c r="W9" s="14"/>
      <c r="X9" s="14"/>
      <c r="Y9" s="14" t="str">
        <f>LOOKUP(Y4,AD3:AD13,AG3:AG13)</f>
        <v xml:space="preserve"> </v>
      </c>
      <c r="Z9" s="14" t="str">
        <f>LOOKUP(Z4,AD3:AD13,AG3:AG13)</f>
        <v xml:space="preserve"> </v>
      </c>
      <c r="AA9" s="14" t="str">
        <f>LOOKUP(AA4,AD3:AD13,AF3:AF13)</f>
        <v xml:space="preserve"> </v>
      </c>
      <c r="AB9" s="14" t="str">
        <f>LOOKUP(AB4,AD3:AD13,AH3:AH13)</f>
        <v xml:space="preserve"> </v>
      </c>
      <c r="AC9" s="14"/>
      <c r="AD9" s="14">
        <v>5</v>
      </c>
      <c r="AE9" s="14" t="s">
        <v>20</v>
      </c>
      <c r="AF9" s="14" t="s">
        <v>21</v>
      </c>
      <c r="AG9" s="14" t="s">
        <v>20</v>
      </c>
      <c r="AH9" s="14" t="s">
        <v>20</v>
      </c>
      <c r="AK9" s="14"/>
      <c r="AL9" s="14">
        <v>6</v>
      </c>
      <c r="AM9" s="14" t="s">
        <v>24</v>
      </c>
      <c r="AN9" s="14" t="s">
        <v>25</v>
      </c>
      <c r="AO9" s="14" t="s">
        <v>24</v>
      </c>
      <c r="AP9" s="8"/>
    </row>
    <row r="10" spans="2:42" s="7" customFormat="1" ht="5.25" customHeight="1" x14ac:dyDescent="0.25">
      <c r="B10" s="20"/>
      <c r="C10" s="21"/>
      <c r="D10" s="22"/>
      <c r="E10" s="15"/>
      <c r="F10" s="16"/>
      <c r="G10" s="15"/>
      <c r="H10" s="15"/>
      <c r="I10" s="15"/>
      <c r="J10" s="15"/>
      <c r="K10" s="15"/>
      <c r="L10" s="15"/>
      <c r="M10" s="15"/>
      <c r="N10" s="21"/>
      <c r="O10" s="21"/>
      <c r="P10" s="21"/>
      <c r="Q10" s="21"/>
      <c r="R10" s="21"/>
      <c r="S10" s="15"/>
      <c r="T10" s="17"/>
      <c r="U10" s="19"/>
      <c r="W10" s="14"/>
      <c r="X10" s="14"/>
      <c r="Y10" s="14" t="str">
        <f>IF(Y4&gt;0,"Bin ","")</f>
        <v/>
      </c>
      <c r="Z10" s="14" t="str">
        <f>IF(Z4&gt;0,"Yüz ","")</f>
        <v/>
      </c>
      <c r="AA10" s="14"/>
      <c r="AB10" s="14" t="str">
        <f>IF(W4&gt;0,"TL ","")</f>
        <v/>
      </c>
      <c r="AC10" s="14"/>
      <c r="AD10" s="14">
        <v>6</v>
      </c>
      <c r="AE10" s="14" t="s">
        <v>24</v>
      </c>
      <c r="AF10" s="14" t="s">
        <v>25</v>
      </c>
      <c r="AG10" s="14" t="s">
        <v>24</v>
      </c>
      <c r="AH10" s="14" t="s">
        <v>24</v>
      </c>
      <c r="AK10" s="14"/>
      <c r="AL10" s="14">
        <v>7</v>
      </c>
      <c r="AM10" s="14" t="s">
        <v>26</v>
      </c>
      <c r="AN10" s="14" t="s">
        <v>27</v>
      </c>
      <c r="AO10" s="14" t="s">
        <v>26</v>
      </c>
      <c r="AP10" s="8"/>
    </row>
    <row r="11" spans="2:42" s="7" customFormat="1" ht="15" customHeight="1" x14ac:dyDescent="0.25">
      <c r="B11" s="9"/>
      <c r="C11" s="23" t="s">
        <v>2</v>
      </c>
      <c r="D11" s="24" t="s">
        <v>2</v>
      </c>
      <c r="E11" s="25"/>
      <c r="F11" s="26"/>
      <c r="G11" s="120" t="s">
        <v>28</v>
      </c>
      <c r="H11" s="120"/>
      <c r="I11" s="120"/>
      <c r="J11" s="121"/>
      <c r="K11" s="27" t="s">
        <v>29</v>
      </c>
      <c r="L11" s="27"/>
      <c r="M11" s="28"/>
      <c r="N11" s="29"/>
      <c r="O11" s="30" t="s">
        <v>30</v>
      </c>
      <c r="P11" s="30"/>
      <c r="Q11" s="30"/>
      <c r="R11" s="30"/>
      <c r="S11" s="31"/>
      <c r="T11" s="17"/>
      <c r="U11" s="19"/>
      <c r="W11" s="14"/>
      <c r="X11" s="14"/>
      <c r="Y11" s="14"/>
      <c r="Z11" s="14"/>
      <c r="AA11" s="14" t="str">
        <f>LOOKUP(AA5,AD3:AD13,AF3:AF13)</f>
        <v xml:space="preserve"> </v>
      </c>
      <c r="AB11" s="14" t="str">
        <f>LOOKUP(AB5,AD3:AD13,AE3:AE13)</f>
        <v xml:space="preserve"> </v>
      </c>
      <c r="AC11" s="14"/>
      <c r="AD11" s="14">
        <v>7</v>
      </c>
      <c r="AE11" s="14" t="s">
        <v>26</v>
      </c>
      <c r="AF11" s="14" t="s">
        <v>27</v>
      </c>
      <c r="AG11" s="14" t="s">
        <v>26</v>
      </c>
      <c r="AH11" s="14" t="s">
        <v>26</v>
      </c>
      <c r="AK11" s="2"/>
      <c r="AL11" s="2">
        <v>8</v>
      </c>
      <c r="AM11" s="2" t="s">
        <v>31</v>
      </c>
      <c r="AN11" s="2" t="s">
        <v>32</v>
      </c>
      <c r="AO11" s="2" t="s">
        <v>31</v>
      </c>
      <c r="AP11" s="3"/>
    </row>
    <row r="12" spans="2:42" s="7" customFormat="1" ht="13.5" customHeight="1" x14ac:dyDescent="0.25">
      <c r="B12" s="9"/>
      <c r="C12" s="32" t="s">
        <v>2</v>
      </c>
      <c r="D12" s="33" t="s">
        <v>33</v>
      </c>
      <c r="E12" s="34"/>
      <c r="F12" s="15"/>
      <c r="G12" s="35" t="s">
        <v>34</v>
      </c>
      <c r="H12" s="36"/>
      <c r="I12" s="21"/>
      <c r="J12" s="37"/>
      <c r="K12" s="37"/>
      <c r="L12" s="37"/>
      <c r="M12" s="37"/>
      <c r="N12" s="37"/>
      <c r="O12" s="38" t="s">
        <v>35</v>
      </c>
      <c r="P12" s="39"/>
      <c r="Q12" s="39"/>
      <c r="R12" s="39"/>
      <c r="S12" s="40"/>
      <c r="T12" s="17"/>
      <c r="W12" s="2"/>
      <c r="X12" s="2"/>
      <c r="Y12" s="2"/>
      <c r="Z12" s="2"/>
      <c r="AA12" s="2"/>
      <c r="AB12" s="2" t="str">
        <f>IF(W5&gt;0,"Krş ","")</f>
        <v/>
      </c>
      <c r="AC12" s="2"/>
      <c r="AD12" s="2">
        <v>8</v>
      </c>
      <c r="AE12" s="2" t="s">
        <v>31</v>
      </c>
      <c r="AF12" s="2" t="s">
        <v>32</v>
      </c>
      <c r="AG12" s="2" t="s">
        <v>31</v>
      </c>
      <c r="AH12" s="2" t="s">
        <v>31</v>
      </c>
      <c r="AK12" s="2"/>
      <c r="AL12" s="2">
        <v>9</v>
      </c>
      <c r="AM12" s="2" t="s">
        <v>36</v>
      </c>
      <c r="AN12" s="2" t="s">
        <v>37</v>
      </c>
      <c r="AO12" s="2" t="s">
        <v>36</v>
      </c>
      <c r="AP12" s="3"/>
    </row>
    <row r="13" spans="2:42" s="7" customFormat="1" ht="13.5" customHeight="1" x14ac:dyDescent="0.25">
      <c r="B13" s="9"/>
      <c r="C13" s="32" t="s">
        <v>38</v>
      </c>
      <c r="D13" s="33" t="s">
        <v>39</v>
      </c>
      <c r="E13" s="34"/>
      <c r="F13" s="15"/>
      <c r="G13" s="35" t="s">
        <v>40</v>
      </c>
      <c r="H13" s="36"/>
      <c r="I13" s="21"/>
      <c r="J13" s="37"/>
      <c r="K13" s="37"/>
      <c r="L13" s="37"/>
      <c r="M13" s="37"/>
      <c r="N13" s="41" t="s">
        <v>2</v>
      </c>
      <c r="O13" s="42" t="s">
        <v>2</v>
      </c>
      <c r="P13" s="122" t="s">
        <v>2</v>
      </c>
      <c r="Q13" s="123"/>
      <c r="R13" s="123"/>
      <c r="S13" s="124"/>
      <c r="T13" s="17"/>
      <c r="U13" s="43">
        <f>YEAR(M39)</f>
        <v>1900</v>
      </c>
      <c r="W13" s="2"/>
      <c r="X13" s="2"/>
      <c r="Y13" s="2"/>
      <c r="Z13" s="2"/>
      <c r="AA13" s="2"/>
      <c r="AB13" s="2"/>
      <c r="AC13" s="2"/>
      <c r="AD13" s="2">
        <v>9</v>
      </c>
      <c r="AE13" s="2" t="s">
        <v>36</v>
      </c>
      <c r="AF13" s="2" t="s">
        <v>37</v>
      </c>
      <c r="AG13" s="2" t="s">
        <v>36</v>
      </c>
      <c r="AH13" s="2" t="s">
        <v>36</v>
      </c>
      <c r="AK13" s="2"/>
      <c r="AL13" s="2"/>
      <c r="AM13" s="2"/>
      <c r="AN13" s="2"/>
      <c r="AO13" s="2"/>
      <c r="AP13" s="3"/>
    </row>
    <row r="14" spans="2:42" s="7" customFormat="1" ht="13.5" customHeight="1" x14ac:dyDescent="0.25">
      <c r="B14" s="9"/>
      <c r="C14" s="32" t="s">
        <v>41</v>
      </c>
      <c r="D14" s="33" t="s">
        <v>42</v>
      </c>
      <c r="E14" s="34"/>
      <c r="F14" s="44"/>
      <c r="G14" s="39" t="s">
        <v>43</v>
      </c>
      <c r="H14" s="45"/>
      <c r="I14" s="35" t="s">
        <v>44</v>
      </c>
      <c r="J14" s="36"/>
      <c r="K14" s="41" t="s">
        <v>45</v>
      </c>
      <c r="L14" s="41" t="s">
        <v>46</v>
      </c>
      <c r="M14" s="41" t="s">
        <v>44</v>
      </c>
      <c r="N14" s="41" t="s">
        <v>47</v>
      </c>
      <c r="O14" s="32" t="s">
        <v>48</v>
      </c>
      <c r="P14" s="126" t="s">
        <v>49</v>
      </c>
      <c r="Q14" s="126"/>
      <c r="R14" s="126"/>
      <c r="S14" s="127"/>
      <c r="T14" s="17"/>
      <c r="U14" s="43" t="str">
        <f>MID(U13,4,4)</f>
        <v>0</v>
      </c>
      <c r="W14" s="2" t="str">
        <f>TRIM(Y9&amp;Y10&amp;Z9&amp;Z10&amp;AA9&amp;AB9&amp;AB10&amp;AA11&amp;AB11&amp;AB12)</f>
        <v/>
      </c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3"/>
      <c r="AK14" s="2"/>
      <c r="AL14" s="2"/>
      <c r="AM14" s="2"/>
      <c r="AN14" s="2"/>
      <c r="AO14" s="2"/>
      <c r="AP14" s="3"/>
    </row>
    <row r="15" spans="2:42" s="7" customFormat="1" ht="12" customHeight="1" x14ac:dyDescent="0.25">
      <c r="B15" s="9"/>
      <c r="C15" s="46" t="s">
        <v>2</v>
      </c>
      <c r="D15" s="21" t="s">
        <v>2</v>
      </c>
      <c r="E15" s="34"/>
      <c r="F15" s="15"/>
      <c r="G15" s="41" t="s">
        <v>50</v>
      </c>
      <c r="H15" s="41" t="s">
        <v>51</v>
      </c>
      <c r="I15" s="21"/>
      <c r="J15" s="47" t="s">
        <v>52</v>
      </c>
      <c r="K15" s="37"/>
      <c r="L15" s="37"/>
      <c r="M15" s="47" t="s">
        <v>53</v>
      </c>
      <c r="N15" s="48" t="s">
        <v>54</v>
      </c>
      <c r="O15" s="46"/>
      <c r="P15" s="128"/>
      <c r="Q15" s="126"/>
      <c r="R15" s="126"/>
      <c r="S15" s="127"/>
      <c r="T15" s="17"/>
      <c r="U15" s="43" t="str">
        <f>MID(U13,3,1)</f>
        <v>0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3"/>
      <c r="AK15" s="2"/>
      <c r="AL15" s="2"/>
      <c r="AM15" s="2"/>
      <c r="AN15" s="2"/>
      <c r="AO15" s="2"/>
      <c r="AP15" s="8"/>
    </row>
    <row r="16" spans="2:42" s="7" customFormat="1" ht="11.25" customHeight="1" x14ac:dyDescent="0.2">
      <c r="B16" s="49"/>
      <c r="C16" s="50"/>
      <c r="D16" s="51" t="s">
        <v>2</v>
      </c>
      <c r="E16" s="50" t="s">
        <v>2</v>
      </c>
      <c r="F16" s="51" t="s">
        <v>2</v>
      </c>
      <c r="G16" s="52" t="s">
        <v>55</v>
      </c>
      <c r="H16" s="52" t="s">
        <v>56</v>
      </c>
      <c r="I16" s="51"/>
      <c r="J16" s="53"/>
      <c r="K16" s="53"/>
      <c r="L16" s="53"/>
      <c r="M16" s="53"/>
      <c r="N16" s="53"/>
      <c r="O16" s="50"/>
      <c r="P16" s="129"/>
      <c r="Q16" s="130"/>
      <c r="R16" s="130"/>
      <c r="S16" s="131"/>
      <c r="T16" s="17"/>
      <c r="U16" s="43" t="str">
        <f>MID(U13,2,1)</f>
        <v>9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K16" s="2"/>
      <c r="AL16" s="2"/>
      <c r="AM16" s="2"/>
      <c r="AN16" s="2"/>
      <c r="AO16" s="2"/>
      <c r="AP16" s="8"/>
    </row>
    <row r="17" spans="2:42" s="7" customFormat="1" ht="18" customHeight="1" x14ac:dyDescent="0.2">
      <c r="B17" s="9"/>
      <c r="C17" s="99"/>
      <c r="D17" s="54"/>
      <c r="E17" s="96"/>
      <c r="F17" s="83"/>
      <c r="G17" s="90"/>
      <c r="H17" s="57"/>
      <c r="I17" s="102"/>
      <c r="J17" s="103"/>
      <c r="K17" s="104"/>
      <c r="L17" s="102"/>
      <c r="M17" s="102"/>
      <c r="N17" s="105"/>
      <c r="O17" s="98"/>
      <c r="P17" s="132"/>
      <c r="Q17" s="133"/>
      <c r="R17" s="133"/>
      <c r="S17" s="134"/>
      <c r="T17" s="17"/>
      <c r="U17" s="43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K17" s="2"/>
      <c r="AL17" s="2"/>
      <c r="AM17" s="2"/>
      <c r="AN17" s="2"/>
      <c r="AO17" s="2"/>
      <c r="AP17" s="8"/>
    </row>
    <row r="18" spans="2:42" s="7" customFormat="1" ht="18" customHeight="1" x14ac:dyDescent="0.2">
      <c r="B18" s="9"/>
      <c r="C18" s="92"/>
      <c r="D18" s="54"/>
      <c r="E18" s="55"/>
      <c r="F18" s="56"/>
      <c r="G18" s="90"/>
      <c r="H18" s="57"/>
      <c r="I18" s="57"/>
      <c r="J18" s="58"/>
      <c r="K18" s="59"/>
      <c r="L18" s="60"/>
      <c r="M18" s="57"/>
      <c r="N18" s="97"/>
      <c r="O18" s="89"/>
      <c r="P18" s="107"/>
      <c r="Q18" s="108"/>
      <c r="R18" s="108"/>
      <c r="S18" s="109"/>
      <c r="T18" s="61"/>
      <c r="U18" s="43" t="str">
        <f>MID(U13,1,1)</f>
        <v>1</v>
      </c>
      <c r="W18" s="2" t="e">
        <f>IF(#REF!&lt;10,CONCATENATE(#REF!,#REF!),#REF!)</f>
        <v>#REF!</v>
      </c>
      <c r="X18" s="2"/>
      <c r="Y18" s="2"/>
      <c r="Z18" s="2"/>
      <c r="AA18" s="2"/>
      <c r="AB18" s="2"/>
      <c r="AC18" s="2"/>
      <c r="AD18" s="2"/>
      <c r="AE18" s="2"/>
      <c r="AF18" s="2"/>
      <c r="AG18" s="2"/>
      <c r="AK18" s="2"/>
      <c r="AL18" s="2"/>
      <c r="AM18" s="2"/>
      <c r="AN18" s="2"/>
      <c r="AO18" s="2"/>
      <c r="AP18" s="8"/>
    </row>
    <row r="19" spans="2:42" s="7" customFormat="1" ht="18" customHeight="1" x14ac:dyDescent="0.2">
      <c r="B19" s="9"/>
      <c r="C19" s="92"/>
      <c r="D19" s="54"/>
      <c r="E19" s="55"/>
      <c r="F19" s="56"/>
      <c r="G19" s="90"/>
      <c r="H19" s="57"/>
      <c r="I19" s="57"/>
      <c r="J19" s="58"/>
      <c r="K19" s="59"/>
      <c r="L19" s="60"/>
      <c r="M19" s="57"/>
      <c r="N19" s="97"/>
      <c r="O19" s="89"/>
      <c r="P19" s="107"/>
      <c r="Q19" s="108"/>
      <c r="R19" s="108"/>
      <c r="S19" s="109"/>
      <c r="T19" s="61"/>
      <c r="W19" s="65">
        <f>IF('[1]Yolluk Ara Yüz'!K7=1,MONTH(C20),C20)</f>
        <v>1</v>
      </c>
      <c r="X19" s="2">
        <v>0</v>
      </c>
      <c r="Y19" s="2"/>
      <c r="Z19" s="2"/>
      <c r="AA19" s="2"/>
      <c r="AB19" s="2"/>
      <c r="AC19" s="2"/>
      <c r="AD19" s="2"/>
      <c r="AE19" s="2"/>
      <c r="AF19" s="2"/>
      <c r="AG19" s="2"/>
      <c r="AK19" s="2"/>
      <c r="AL19" s="2"/>
      <c r="AM19" s="2"/>
      <c r="AN19" s="2"/>
      <c r="AO19" s="2"/>
      <c r="AP19" s="8"/>
    </row>
    <row r="20" spans="2:42" s="7" customFormat="1" ht="21" customHeight="1" x14ac:dyDescent="0.2">
      <c r="B20" s="9"/>
      <c r="C20" s="92"/>
      <c r="D20" s="54"/>
      <c r="E20" s="55"/>
      <c r="F20" s="56"/>
      <c r="G20" s="90"/>
      <c r="H20" s="57"/>
      <c r="I20" s="57"/>
      <c r="J20" s="58"/>
      <c r="K20" s="59"/>
      <c r="L20" s="60"/>
      <c r="M20" s="57"/>
      <c r="N20" s="97"/>
      <c r="O20" s="89"/>
      <c r="P20" s="107"/>
      <c r="Q20" s="108"/>
      <c r="R20" s="108"/>
      <c r="S20" s="109"/>
      <c r="T20" s="61"/>
      <c r="W20" s="65"/>
      <c r="X20" s="2"/>
      <c r="Y20" s="2"/>
      <c r="Z20" s="2"/>
      <c r="AA20" s="2"/>
      <c r="AB20" s="2"/>
      <c r="AC20" s="2"/>
      <c r="AD20" s="2"/>
      <c r="AE20" s="2"/>
      <c r="AF20" s="2"/>
      <c r="AG20" s="2"/>
      <c r="AK20" s="2"/>
      <c r="AL20" s="2"/>
      <c r="AM20" s="2"/>
      <c r="AN20" s="2"/>
      <c r="AO20" s="2"/>
      <c r="AP20" s="8"/>
    </row>
    <row r="21" spans="2:42" s="7" customFormat="1" ht="18" customHeight="1" x14ac:dyDescent="0.2">
      <c r="B21" s="9"/>
      <c r="C21" s="92"/>
      <c r="D21" s="54"/>
      <c r="E21" s="55"/>
      <c r="F21" s="56"/>
      <c r="G21" s="90"/>
      <c r="H21" s="57"/>
      <c r="I21" s="57"/>
      <c r="J21" s="58"/>
      <c r="K21" s="59"/>
      <c r="L21" s="60"/>
      <c r="M21" s="57"/>
      <c r="N21" s="88"/>
      <c r="O21" s="89"/>
      <c r="P21" s="107"/>
      <c r="Q21" s="108"/>
      <c r="R21" s="108"/>
      <c r="S21" s="109"/>
      <c r="T21" s="61"/>
      <c r="W21" s="65"/>
      <c r="X21" s="2"/>
      <c r="Y21" s="2"/>
      <c r="Z21" s="2"/>
      <c r="AA21" s="2"/>
      <c r="AB21" s="2"/>
      <c r="AC21" s="2"/>
      <c r="AD21" s="2"/>
      <c r="AE21" s="2"/>
      <c r="AF21" s="2"/>
      <c r="AG21" s="2"/>
      <c r="AK21" s="2"/>
      <c r="AL21" s="2"/>
      <c r="AM21" s="2"/>
      <c r="AN21" s="2"/>
      <c r="AO21" s="2"/>
      <c r="AP21" s="8"/>
    </row>
    <row r="22" spans="2:42" s="7" customFormat="1" ht="18.75" customHeight="1" x14ac:dyDescent="0.2">
      <c r="B22" s="9"/>
      <c r="C22" s="92"/>
      <c r="D22" s="54"/>
      <c r="E22" s="55"/>
      <c r="F22" s="56"/>
      <c r="G22" s="90"/>
      <c r="H22" s="57"/>
      <c r="I22" s="57"/>
      <c r="J22" s="58"/>
      <c r="K22" s="59"/>
      <c r="L22" s="60"/>
      <c r="M22" s="57"/>
      <c r="N22" s="88"/>
      <c r="O22" s="89"/>
      <c r="P22" s="107"/>
      <c r="Q22" s="108"/>
      <c r="R22" s="108"/>
      <c r="S22" s="109"/>
      <c r="T22" s="61"/>
      <c r="W22" s="66" t="str">
        <f>IF(W19&lt;10,CONCATENATE(X19,W19),W19)</f>
        <v>01</v>
      </c>
      <c r="X22" s="2"/>
      <c r="Y22" s="2"/>
      <c r="Z22" s="2"/>
      <c r="AA22" s="2"/>
      <c r="AB22" s="2"/>
      <c r="AC22" s="2"/>
      <c r="AD22" s="2"/>
      <c r="AE22" s="2"/>
      <c r="AF22" s="2"/>
      <c r="AG22" s="2"/>
      <c r="AK22" s="2"/>
      <c r="AL22" s="2"/>
      <c r="AM22" s="2"/>
      <c r="AN22" s="2"/>
      <c r="AO22" s="2"/>
      <c r="AP22" s="8"/>
    </row>
    <row r="23" spans="2:42" s="7" customFormat="1" ht="33.75" customHeight="1" x14ac:dyDescent="0.2">
      <c r="B23" s="9"/>
      <c r="C23" s="92"/>
      <c r="D23" s="95"/>
      <c r="E23" s="55"/>
      <c r="F23" s="56"/>
      <c r="G23" s="94"/>
      <c r="H23" s="57"/>
      <c r="I23" s="57"/>
      <c r="J23" s="58"/>
      <c r="K23" s="59"/>
      <c r="L23" s="60"/>
      <c r="M23" s="57"/>
      <c r="N23" s="88"/>
      <c r="O23" s="89"/>
      <c r="P23" s="107"/>
      <c r="Q23" s="108"/>
      <c r="R23" s="108"/>
      <c r="S23" s="109"/>
      <c r="T23" s="61"/>
      <c r="W23" s="66"/>
      <c r="X23" s="2"/>
      <c r="Y23" s="2"/>
      <c r="Z23" s="2"/>
      <c r="AA23" s="2"/>
      <c r="AB23" s="2"/>
      <c r="AC23" s="2"/>
      <c r="AD23" s="2"/>
      <c r="AE23" s="2"/>
      <c r="AF23" s="2"/>
      <c r="AG23" s="2"/>
      <c r="AK23" s="2"/>
      <c r="AL23" s="2"/>
      <c r="AM23" s="2"/>
      <c r="AN23" s="2"/>
      <c r="AO23" s="2"/>
      <c r="AP23" s="8"/>
    </row>
    <row r="24" spans="2:42" s="7" customFormat="1" ht="18.75" customHeight="1" x14ac:dyDescent="0.2">
      <c r="B24" s="9"/>
      <c r="C24" s="92"/>
      <c r="D24" s="54"/>
      <c r="E24" s="55"/>
      <c r="F24" s="56"/>
      <c r="G24" s="90"/>
      <c r="H24" s="57"/>
      <c r="I24" s="57"/>
      <c r="J24" s="58"/>
      <c r="K24" s="93"/>
      <c r="L24" s="93"/>
      <c r="M24" s="88"/>
      <c r="N24" s="88"/>
      <c r="O24" s="89"/>
      <c r="P24" s="107"/>
      <c r="Q24" s="108"/>
      <c r="R24" s="108"/>
      <c r="S24" s="109"/>
      <c r="T24" s="61"/>
      <c r="W24" s="66"/>
      <c r="X24" s="2"/>
      <c r="Y24" s="2"/>
      <c r="Z24" s="2"/>
      <c r="AA24" s="2"/>
      <c r="AB24" s="2"/>
      <c r="AC24" s="2"/>
      <c r="AD24" s="2"/>
      <c r="AE24" s="2"/>
      <c r="AF24" s="2"/>
      <c r="AG24" s="2"/>
      <c r="AK24" s="2"/>
      <c r="AL24" s="2"/>
      <c r="AM24" s="2"/>
      <c r="AN24" s="2"/>
      <c r="AO24" s="2"/>
      <c r="AP24" s="8"/>
    </row>
    <row r="25" spans="2:42" s="7" customFormat="1" ht="18" customHeight="1" x14ac:dyDescent="0.2">
      <c r="B25" s="9"/>
      <c r="C25" s="92"/>
      <c r="D25" s="54"/>
      <c r="E25" s="55"/>
      <c r="F25" s="56"/>
      <c r="G25" s="90"/>
      <c r="H25" s="57"/>
      <c r="I25" s="57"/>
      <c r="J25" s="58"/>
      <c r="K25" s="93"/>
      <c r="L25" s="93"/>
      <c r="M25" s="88"/>
      <c r="N25" s="88"/>
      <c r="O25" s="89"/>
      <c r="P25" s="107"/>
      <c r="Q25" s="108"/>
      <c r="R25" s="108"/>
      <c r="S25" s="109"/>
      <c r="T25" s="61"/>
      <c r="W25" s="66"/>
      <c r="X25" s="2"/>
      <c r="Y25" s="2"/>
      <c r="Z25" s="2"/>
      <c r="AA25" s="2"/>
      <c r="AB25" s="2"/>
      <c r="AC25" s="2"/>
      <c r="AD25" s="2"/>
      <c r="AE25" s="2"/>
      <c r="AF25" s="2"/>
      <c r="AG25" s="2"/>
      <c r="AK25" s="2"/>
      <c r="AL25" s="2"/>
      <c r="AM25" s="2"/>
      <c r="AN25" s="2"/>
      <c r="AO25" s="2"/>
      <c r="AP25" s="8"/>
    </row>
    <row r="26" spans="2:42" s="7" customFormat="1" ht="18" customHeight="1" x14ac:dyDescent="0.2">
      <c r="B26" s="9"/>
      <c r="C26" s="92"/>
      <c r="D26" s="54"/>
      <c r="E26" s="55"/>
      <c r="F26" s="56"/>
      <c r="G26" s="90"/>
      <c r="H26" s="57"/>
      <c r="I26" s="57"/>
      <c r="J26" s="58"/>
      <c r="K26" s="93"/>
      <c r="L26" s="93"/>
      <c r="M26" s="88"/>
      <c r="N26" s="88"/>
      <c r="O26" s="89"/>
      <c r="P26" s="107"/>
      <c r="Q26" s="108"/>
      <c r="R26" s="108"/>
      <c r="S26" s="109"/>
      <c r="T26" s="61"/>
      <c r="W26" s="2" t="str">
        <f>IF('[1]Yolluk Ara Yüz'!K7=1,"tarihindeki",IF('[1]Yolluk Ara Yüz'!K7=2,"tarihlerindeki",IF('[1]Yolluk Ara Yüz'!K7&gt;=3,"tarihleri arasındaki"," ")))</f>
        <v>tarihindeki</v>
      </c>
      <c r="X26" s="2"/>
      <c r="Y26" s="2"/>
      <c r="Z26" s="2"/>
      <c r="AA26" s="2"/>
      <c r="AB26" s="2"/>
      <c r="AC26" s="2"/>
      <c r="AD26" s="2"/>
      <c r="AE26" s="2"/>
      <c r="AF26" s="2"/>
      <c r="AG26" s="2"/>
      <c r="AK26" s="2"/>
      <c r="AL26" s="2"/>
      <c r="AM26" s="2"/>
      <c r="AN26" s="2"/>
      <c r="AO26" s="2"/>
      <c r="AP26" s="8"/>
    </row>
    <row r="27" spans="2:42" s="7" customFormat="1" ht="18" customHeight="1" x14ac:dyDescent="0.2">
      <c r="B27" s="9"/>
      <c r="C27" s="92"/>
      <c r="D27" s="54"/>
      <c r="E27" s="55"/>
      <c r="F27" s="56"/>
      <c r="G27" s="90"/>
      <c r="H27" s="57"/>
      <c r="I27" s="57"/>
      <c r="J27" s="58"/>
      <c r="K27" s="93"/>
      <c r="L27" s="93"/>
      <c r="M27" s="88"/>
      <c r="N27" s="88"/>
      <c r="O27" s="89"/>
      <c r="P27" s="107"/>
      <c r="Q27" s="108"/>
      <c r="R27" s="108"/>
      <c r="S27" s="109"/>
      <c r="T27" s="61"/>
      <c r="W27" s="2" t="str">
        <f>IF('[1]Yolluk Ara Yüz'!K13=0," ",'[1]Yolluk Ara Yüz'!K13)</f>
        <v>Kastamonu</v>
      </c>
      <c r="X27" s="2"/>
      <c r="Y27" s="2"/>
      <c r="Z27" s="2"/>
      <c r="AA27" s="2"/>
      <c r="AB27" s="2"/>
      <c r="AC27" s="2"/>
      <c r="AD27" s="2"/>
      <c r="AE27" s="2"/>
      <c r="AF27" s="2"/>
      <c r="AG27" s="2"/>
      <c r="AK27" s="2"/>
      <c r="AL27" s="2"/>
      <c r="AM27" s="2"/>
      <c r="AN27" s="2"/>
      <c r="AO27" s="2"/>
      <c r="AP27" s="8"/>
    </row>
    <row r="28" spans="2:42" s="7" customFormat="1" ht="18" customHeight="1" x14ac:dyDescent="0.2">
      <c r="B28" s="9"/>
      <c r="C28" s="92"/>
      <c r="D28" s="54"/>
      <c r="E28" s="55"/>
      <c r="F28" s="56"/>
      <c r="G28" s="90"/>
      <c r="H28" s="57"/>
      <c r="I28" s="57"/>
      <c r="J28" s="58"/>
      <c r="K28" s="93"/>
      <c r="L28" s="93"/>
      <c r="M28" s="88"/>
      <c r="N28" s="88"/>
      <c r="O28" s="89"/>
      <c r="P28" s="107"/>
      <c r="Q28" s="108"/>
      <c r="R28" s="108"/>
      <c r="S28" s="109"/>
      <c r="T28" s="61"/>
      <c r="W28" s="2" t="str">
        <f>IF('[1]Yolluk Ara Yüz'!K15=0," ",'[1]Yolluk Ara Yüz'!K15)</f>
        <v xml:space="preserve"> </v>
      </c>
      <c r="X28" s="2"/>
      <c r="Y28" s="2"/>
      <c r="Z28" s="2"/>
      <c r="AA28" s="2"/>
      <c r="AB28" s="2"/>
      <c r="AC28" s="2"/>
      <c r="AD28" s="2"/>
      <c r="AE28" s="2"/>
      <c r="AF28" s="2"/>
      <c r="AG28" s="2"/>
      <c r="AK28" s="2"/>
      <c r="AL28" s="2"/>
      <c r="AM28" s="2"/>
      <c r="AN28" s="2"/>
      <c r="AO28" s="2"/>
      <c r="AP28" s="8"/>
    </row>
    <row r="29" spans="2:42" s="7" customFormat="1" ht="18" customHeight="1" x14ac:dyDescent="0.2">
      <c r="B29" s="9"/>
      <c r="C29" s="92"/>
      <c r="D29" s="54"/>
      <c r="E29" s="55"/>
      <c r="F29" s="56"/>
      <c r="G29" s="90"/>
      <c r="H29" s="57"/>
      <c r="I29" s="57"/>
      <c r="J29" s="58"/>
      <c r="K29" s="93"/>
      <c r="L29" s="93"/>
      <c r="M29" s="88"/>
      <c r="N29" s="88"/>
      <c r="O29" s="89"/>
      <c r="P29" s="107"/>
      <c r="Q29" s="108"/>
      <c r="R29" s="108"/>
      <c r="S29" s="109"/>
      <c r="T29" s="61"/>
      <c r="W29" s="2" t="str">
        <f>IF('[1]Yolluk Ara Yüz'!K9=0," ",'[1]Yolluk Ara Yüz'!K9)</f>
        <v>Cide</v>
      </c>
      <c r="X29" s="2"/>
      <c r="Y29" s="2"/>
      <c r="Z29" s="2"/>
      <c r="AA29" s="2"/>
      <c r="AB29" s="2"/>
      <c r="AC29" s="2"/>
      <c r="AD29" s="2"/>
      <c r="AE29" s="2"/>
      <c r="AF29" s="2"/>
      <c r="AG29" s="2"/>
      <c r="AK29" s="2"/>
      <c r="AL29" s="2"/>
      <c r="AM29" s="2"/>
      <c r="AN29" s="2"/>
      <c r="AO29" s="2"/>
      <c r="AP29" s="8"/>
    </row>
    <row r="30" spans="2:42" s="7" customFormat="1" ht="18" customHeight="1" x14ac:dyDescent="0.2">
      <c r="B30" s="9"/>
      <c r="C30" s="92"/>
      <c r="D30" s="54"/>
      <c r="E30" s="55"/>
      <c r="F30" s="56"/>
      <c r="G30" s="94"/>
      <c r="H30" s="57"/>
      <c r="I30" s="57"/>
      <c r="J30" s="58"/>
      <c r="K30" s="138"/>
      <c r="L30" s="139"/>
      <c r="M30" s="88"/>
      <c r="N30" s="88"/>
      <c r="O30" s="89"/>
      <c r="P30" s="107"/>
      <c r="Q30" s="108"/>
      <c r="R30" s="108"/>
      <c r="S30" s="109"/>
      <c r="T30" s="61"/>
      <c r="W30" s="2" t="str">
        <f>RIGHT(W27)</f>
        <v>u</v>
      </c>
      <c r="X30" s="2" t="str">
        <f>RIGHT(W27,2)</f>
        <v>nu</v>
      </c>
      <c r="Y30" s="2" t="str">
        <f>MID(X30,1,1)</f>
        <v>n</v>
      </c>
      <c r="Z30" s="2"/>
      <c r="AA30" s="2"/>
      <c r="AB30" s="2"/>
      <c r="AC30" s="2"/>
      <c r="AD30" s="2"/>
      <c r="AE30" s="2"/>
      <c r="AF30" s="2"/>
      <c r="AG30" s="2"/>
      <c r="AK30" s="2"/>
      <c r="AL30" s="2"/>
      <c r="AM30" s="2"/>
      <c r="AN30" s="2"/>
      <c r="AO30" s="2"/>
      <c r="AP30" s="8"/>
    </row>
    <row r="31" spans="2:42" s="7" customFormat="1" ht="18" customHeight="1" x14ac:dyDescent="0.2">
      <c r="B31" s="9"/>
      <c r="C31" s="92"/>
      <c r="D31" s="54"/>
      <c r="E31" s="55"/>
      <c r="F31" s="56"/>
      <c r="G31" s="90"/>
      <c r="H31" s="57"/>
      <c r="I31" s="57"/>
      <c r="J31" s="58"/>
      <c r="K31" s="93"/>
      <c r="L31" s="93"/>
      <c r="M31" s="88"/>
      <c r="N31" s="88"/>
      <c r="O31" s="89"/>
      <c r="P31" s="107"/>
      <c r="Q31" s="108"/>
      <c r="R31" s="108"/>
      <c r="S31" s="109"/>
      <c r="T31" s="61"/>
      <c r="W31" s="2" t="str">
        <f>IF(OR(W30="a",W30="ı",W30="o",W30="u",Y30="a",Y30="ı",Y30="o",Y30="u"),"da","de")</f>
        <v>da</v>
      </c>
      <c r="X31" s="2"/>
      <c r="Y31" s="2"/>
      <c r="Z31" s="2"/>
      <c r="AA31" s="2"/>
      <c r="AB31" s="2"/>
      <c r="AC31" s="2"/>
      <c r="AD31" s="2"/>
      <c r="AE31" s="2"/>
      <c r="AF31" s="2"/>
      <c r="AG31" s="2"/>
      <c r="AK31" s="2"/>
      <c r="AL31" s="2"/>
      <c r="AM31" s="2"/>
      <c r="AN31" s="2"/>
      <c r="AO31" s="2"/>
      <c r="AP31" s="8"/>
    </row>
    <row r="32" spans="2:42" s="7" customFormat="1" ht="18" customHeight="1" x14ac:dyDescent="0.2">
      <c r="B32" s="9"/>
      <c r="C32" s="92"/>
      <c r="D32" s="54"/>
      <c r="E32" s="55"/>
      <c r="F32" s="56"/>
      <c r="G32" s="90"/>
      <c r="H32" s="57"/>
      <c r="I32" s="57"/>
      <c r="J32" s="58"/>
      <c r="K32" s="93"/>
      <c r="L32" s="93"/>
      <c r="M32" s="88"/>
      <c r="N32" s="88"/>
      <c r="O32" s="89"/>
      <c r="P32" s="107"/>
      <c r="Q32" s="108"/>
      <c r="R32" s="108"/>
      <c r="S32" s="109"/>
      <c r="T32" s="61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K32" s="2"/>
      <c r="AL32" s="2"/>
      <c r="AM32" s="2"/>
      <c r="AN32" s="2"/>
      <c r="AO32" s="2"/>
      <c r="AP32" s="8"/>
    </row>
    <row r="33" spans="2:42" s="7" customFormat="1" ht="18" customHeight="1" x14ac:dyDescent="0.2">
      <c r="B33" s="9"/>
      <c r="C33" s="92"/>
      <c r="D33" s="54"/>
      <c r="E33" s="55"/>
      <c r="F33" s="56"/>
      <c r="G33" s="90"/>
      <c r="H33" s="57"/>
      <c r="I33" s="57"/>
      <c r="J33" s="58"/>
      <c r="K33" s="93"/>
      <c r="L33" s="93"/>
      <c r="M33" s="88"/>
      <c r="N33" s="88"/>
      <c r="O33" s="89"/>
      <c r="P33" s="107"/>
      <c r="Q33" s="108"/>
      <c r="R33" s="108"/>
      <c r="S33" s="109"/>
      <c r="T33" s="61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K33" s="2"/>
      <c r="AL33" s="2"/>
      <c r="AM33" s="2"/>
      <c r="AN33" s="2"/>
      <c r="AO33" s="2"/>
      <c r="AP33" s="8"/>
    </row>
    <row r="34" spans="2:42" s="7" customFormat="1" ht="18" customHeight="1" x14ac:dyDescent="0.2">
      <c r="B34" s="9"/>
      <c r="C34" s="92"/>
      <c r="D34" s="54"/>
      <c r="E34" s="55"/>
      <c r="F34" s="56"/>
      <c r="G34" s="90"/>
      <c r="H34" s="57"/>
      <c r="I34" s="57"/>
      <c r="J34" s="58"/>
      <c r="K34" s="59"/>
      <c r="L34" s="60"/>
      <c r="M34" s="57"/>
      <c r="N34" s="88"/>
      <c r="O34" s="89"/>
      <c r="P34" s="107"/>
      <c r="Q34" s="108"/>
      <c r="R34" s="108"/>
      <c r="S34" s="109"/>
      <c r="T34" s="61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K34" s="2"/>
      <c r="AL34" s="2"/>
      <c r="AM34" s="2"/>
      <c r="AN34" s="2"/>
      <c r="AO34" s="2"/>
      <c r="AP34" s="8"/>
    </row>
    <row r="35" spans="2:42" s="7" customFormat="1" ht="18" customHeight="1" x14ac:dyDescent="0.2">
      <c r="B35" s="9"/>
      <c r="C35" s="92"/>
      <c r="D35" s="54"/>
      <c r="E35" s="55"/>
      <c r="F35" s="56"/>
      <c r="G35" s="90"/>
      <c r="H35" s="57"/>
      <c r="I35" s="57"/>
      <c r="J35" s="58"/>
      <c r="K35" s="93"/>
      <c r="L35" s="93"/>
      <c r="M35" s="88"/>
      <c r="N35" s="88"/>
      <c r="O35" s="89"/>
      <c r="P35" s="107"/>
      <c r="Q35" s="108"/>
      <c r="R35" s="108"/>
      <c r="S35" s="109"/>
      <c r="T35" s="61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K35" s="2"/>
      <c r="AL35" s="2"/>
      <c r="AM35" s="2"/>
      <c r="AN35" s="2"/>
      <c r="AO35" s="2"/>
      <c r="AP35" s="8"/>
    </row>
    <row r="36" spans="2:42" s="7" customFormat="1" ht="18" customHeight="1" x14ac:dyDescent="0.2">
      <c r="B36" s="9"/>
      <c r="C36" s="67"/>
      <c r="D36" s="55"/>
      <c r="E36" s="55"/>
      <c r="F36" s="56"/>
      <c r="G36" s="91"/>
      <c r="H36" s="68"/>
      <c r="I36" s="69"/>
      <c r="J36" s="70"/>
      <c r="K36" s="71"/>
      <c r="L36" s="69"/>
      <c r="M36" s="72" t="s">
        <v>57</v>
      </c>
      <c r="N36" s="73"/>
      <c r="O36" s="69"/>
      <c r="P36" s="62"/>
      <c r="Q36" s="63"/>
      <c r="R36" s="63"/>
      <c r="S36" s="64"/>
      <c r="T36" s="61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K36" s="2"/>
      <c r="AL36" s="2"/>
      <c r="AM36" s="2"/>
      <c r="AN36" s="2"/>
      <c r="AO36" s="2"/>
      <c r="AP36" s="8"/>
    </row>
    <row r="37" spans="2:42" s="7" customFormat="1" ht="18" customHeight="1" x14ac:dyDescent="0.2">
      <c r="B37" s="9"/>
      <c r="C37" s="135" t="s">
        <v>105</v>
      </c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7"/>
      <c r="T37" s="61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K37" s="2"/>
      <c r="AL37" s="2"/>
      <c r="AM37" s="2"/>
      <c r="AN37" s="2"/>
      <c r="AO37" s="2"/>
      <c r="AP37" s="8"/>
    </row>
    <row r="38" spans="2:42" s="7" customFormat="1" ht="18" customHeight="1" x14ac:dyDescent="0.2">
      <c r="B38" s="9"/>
      <c r="C38" s="76"/>
      <c r="D38" s="74"/>
      <c r="E38" s="74"/>
      <c r="F38" s="74"/>
      <c r="G38" s="74"/>
      <c r="H38" s="74"/>
      <c r="I38" s="74"/>
      <c r="J38" s="74"/>
      <c r="K38" s="74"/>
      <c r="L38" s="77"/>
      <c r="M38" s="74"/>
      <c r="N38" s="78"/>
      <c r="O38" s="74"/>
      <c r="P38" s="74"/>
      <c r="Q38" s="74"/>
      <c r="R38" s="74"/>
      <c r="S38" s="37"/>
      <c r="T38" s="17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K38" s="2"/>
      <c r="AL38" s="2"/>
      <c r="AM38" s="2"/>
      <c r="AN38" s="2"/>
      <c r="AO38" s="2"/>
      <c r="AP38" s="8"/>
    </row>
    <row r="39" spans="2:42" s="7" customFormat="1" ht="20.25" customHeight="1" x14ac:dyDescent="0.2">
      <c r="B39" s="9" t="s">
        <v>2</v>
      </c>
      <c r="C39" s="74"/>
      <c r="D39" s="74"/>
      <c r="E39" s="74"/>
      <c r="F39" s="74"/>
      <c r="G39" s="74"/>
      <c r="H39" s="110"/>
      <c r="I39" s="111"/>
      <c r="J39" s="111"/>
      <c r="K39" s="74"/>
      <c r="L39" s="74"/>
      <c r="M39" s="113"/>
      <c r="N39" s="113"/>
      <c r="O39" s="113"/>
      <c r="P39" s="74"/>
      <c r="Q39" s="74"/>
      <c r="R39" s="74"/>
      <c r="S39" s="37"/>
      <c r="T39" s="75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K39" s="2"/>
      <c r="AL39" s="2"/>
      <c r="AM39" s="2"/>
      <c r="AN39" s="2"/>
      <c r="AO39" s="2"/>
      <c r="AP39" s="8"/>
    </row>
    <row r="40" spans="2:42" s="7" customFormat="1" ht="20.25" customHeight="1" x14ac:dyDescent="0.2">
      <c r="B40" s="9"/>
      <c r="C40" s="10" t="s">
        <v>101</v>
      </c>
      <c r="D40" s="100"/>
      <c r="E40" s="74"/>
      <c r="F40" s="74"/>
      <c r="G40" s="74"/>
      <c r="H40" s="112"/>
      <c r="I40" s="112"/>
      <c r="J40" s="112"/>
      <c r="K40" s="74" t="s">
        <v>2</v>
      </c>
      <c r="L40" s="74"/>
      <c r="M40" s="74"/>
      <c r="N40" s="106" t="s">
        <v>106</v>
      </c>
      <c r="O40" s="74"/>
      <c r="P40" s="74"/>
      <c r="Q40" s="74"/>
      <c r="R40" s="74"/>
      <c r="S40" s="37"/>
      <c r="T40" s="75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K40" s="2"/>
      <c r="AL40" s="2"/>
      <c r="AM40" s="2"/>
      <c r="AN40" s="2"/>
      <c r="AO40" s="2"/>
      <c r="AP40" s="8"/>
    </row>
    <row r="41" spans="2:42" s="7" customFormat="1" ht="20.25" customHeight="1" x14ac:dyDescent="0.2">
      <c r="B41" s="9"/>
      <c r="C41" s="10" t="s">
        <v>102</v>
      </c>
      <c r="D41" s="101"/>
      <c r="E41" s="74"/>
      <c r="F41" s="74"/>
      <c r="G41" s="74"/>
      <c r="H41" s="111" t="s">
        <v>63</v>
      </c>
      <c r="I41" s="111"/>
      <c r="J41" s="111"/>
      <c r="K41" s="74" t="s">
        <v>2</v>
      </c>
      <c r="L41" s="74"/>
      <c r="M41" s="111"/>
      <c r="N41" s="111"/>
      <c r="O41" s="111"/>
      <c r="P41" s="74"/>
      <c r="Q41" s="74"/>
      <c r="R41" s="74"/>
      <c r="S41" s="37"/>
      <c r="T41" s="75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K41" s="2"/>
      <c r="AL41" s="2"/>
      <c r="AM41" s="2"/>
      <c r="AN41" s="2"/>
      <c r="AO41" s="2"/>
      <c r="AP41" s="8"/>
    </row>
    <row r="42" spans="2:42" s="7" customFormat="1" ht="20.25" customHeight="1" x14ac:dyDescent="0.2">
      <c r="B42" s="9"/>
      <c r="C42" s="10" t="s">
        <v>103</v>
      </c>
      <c r="D42" s="10"/>
      <c r="E42" s="74"/>
      <c r="F42" s="74"/>
      <c r="G42" s="74"/>
      <c r="H42" s="74" t="s">
        <v>2</v>
      </c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37"/>
      <c r="T42" s="75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K42" s="2"/>
      <c r="AL42" s="2"/>
      <c r="AM42" s="2"/>
      <c r="AN42" s="2"/>
      <c r="AO42" s="2"/>
      <c r="AP42" s="8"/>
    </row>
    <row r="43" spans="2:42" s="7" customFormat="1" ht="20.25" customHeight="1" x14ac:dyDescent="0.2">
      <c r="B43" s="9"/>
      <c r="C43" s="74" t="s">
        <v>58</v>
      </c>
      <c r="D43" s="74"/>
      <c r="E43" s="74"/>
      <c r="F43" s="74"/>
      <c r="G43" s="74"/>
      <c r="H43" s="74" t="s">
        <v>59</v>
      </c>
      <c r="I43" s="79"/>
      <c r="J43" s="74"/>
      <c r="K43" s="74"/>
      <c r="L43" s="74"/>
      <c r="M43" s="125"/>
      <c r="N43" s="125"/>
      <c r="O43" s="125"/>
      <c r="P43" s="74"/>
      <c r="Q43" s="74"/>
      <c r="R43" s="74"/>
      <c r="S43" s="37"/>
      <c r="T43" s="75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K43" s="2"/>
      <c r="AL43" s="2"/>
      <c r="AM43" s="2"/>
      <c r="AN43" s="2"/>
      <c r="AO43" s="2"/>
      <c r="AP43" s="8"/>
    </row>
    <row r="44" spans="2:42" s="7" customFormat="1" ht="20.25" customHeight="1" x14ac:dyDescent="0.2">
      <c r="B44" s="9"/>
      <c r="C44" s="74" t="s">
        <v>60</v>
      </c>
      <c r="D44" s="74"/>
      <c r="E44" s="74"/>
      <c r="F44" s="74"/>
      <c r="G44" s="74"/>
      <c r="H44" s="74" t="s">
        <v>8</v>
      </c>
      <c r="I44" s="79"/>
      <c r="J44" s="74"/>
      <c r="K44" s="74"/>
      <c r="L44" s="74"/>
      <c r="M44" s="125" t="s">
        <v>104</v>
      </c>
      <c r="N44" s="125"/>
      <c r="O44" s="125"/>
      <c r="P44" s="74"/>
      <c r="Q44" s="74"/>
      <c r="R44" s="74"/>
      <c r="S44" s="37"/>
      <c r="T44" s="75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K44" s="2"/>
      <c r="AL44" s="2"/>
      <c r="AM44" s="2"/>
      <c r="AN44" s="2"/>
      <c r="AO44" s="2"/>
      <c r="AP44" s="8"/>
    </row>
    <row r="45" spans="2:42" s="7" customFormat="1" ht="20.25" customHeight="1" x14ac:dyDescent="0.2">
      <c r="B45" s="9"/>
      <c r="C45" s="80" t="s">
        <v>61</v>
      </c>
      <c r="D45" s="21"/>
      <c r="E45" s="21"/>
      <c r="F45" s="21"/>
      <c r="G45" s="21"/>
      <c r="H45" s="21" t="s">
        <v>62</v>
      </c>
      <c r="I45" s="81"/>
      <c r="J45" s="74"/>
      <c r="K45" s="74"/>
      <c r="L45" s="74"/>
      <c r="M45" s="74"/>
      <c r="N45" s="74"/>
      <c r="O45" s="74"/>
      <c r="P45" s="82"/>
      <c r="Q45" s="82"/>
      <c r="R45" s="82"/>
      <c r="S45" s="37"/>
      <c r="T45" s="75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K45" s="2"/>
      <c r="AL45" s="2"/>
      <c r="AM45" s="2"/>
      <c r="AN45" s="2"/>
      <c r="AO45" s="2"/>
      <c r="AP45" s="8"/>
    </row>
    <row r="46" spans="2:42" s="7" customFormat="1" ht="20.25" customHeight="1" x14ac:dyDescent="0.2">
      <c r="B46" s="9"/>
      <c r="C46" s="51"/>
      <c r="D46" s="51"/>
      <c r="E46" s="51"/>
      <c r="F46" s="51"/>
      <c r="G46" s="51"/>
      <c r="H46" s="51"/>
      <c r="I46" s="83"/>
      <c r="J46" s="51"/>
      <c r="K46" s="51"/>
      <c r="L46" s="51"/>
      <c r="M46" s="51"/>
      <c r="N46" s="51"/>
      <c r="O46" s="51"/>
      <c r="P46" s="51"/>
      <c r="Q46" s="51"/>
      <c r="R46" s="51"/>
      <c r="S46" s="53"/>
      <c r="T46" s="75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K46" s="2"/>
      <c r="AL46" s="2"/>
      <c r="AM46" s="2"/>
      <c r="AN46" s="2"/>
      <c r="AO46" s="2"/>
      <c r="AP46" s="8"/>
    </row>
    <row r="47" spans="2:42" s="7" customFormat="1" ht="20.25" customHeight="1" thickBot="1" x14ac:dyDescent="0.3">
      <c r="B47" s="9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75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K47" s="2"/>
      <c r="AL47" s="2"/>
      <c r="AM47" s="2"/>
      <c r="AN47" s="2"/>
      <c r="AO47" s="2"/>
      <c r="AP47" s="3"/>
    </row>
    <row r="48" spans="2:42" s="7" customFormat="1" ht="20.25" customHeight="1" x14ac:dyDescent="0.25">
      <c r="B48" s="9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75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K48" s="2"/>
      <c r="AL48" s="2"/>
      <c r="AM48" s="2"/>
      <c r="AN48" s="2"/>
      <c r="AO48" s="2"/>
      <c r="AP48" s="3"/>
    </row>
    <row r="49" spans="2:42" s="7" customFormat="1" ht="3" customHeight="1" thickBot="1" x14ac:dyDescent="0.3">
      <c r="B49" s="8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86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K49" s="2"/>
      <c r="AL49" s="2"/>
      <c r="AM49" s="2"/>
      <c r="AN49" s="2"/>
      <c r="AO49" s="2"/>
      <c r="AP49" s="3"/>
    </row>
    <row r="50" spans="2:42" x14ac:dyDescent="0.25">
      <c r="V50" s="7"/>
    </row>
    <row r="68" spans="42:42" x14ac:dyDescent="0.25">
      <c r="AP68" s="87"/>
    </row>
    <row r="69" spans="42:42" x14ac:dyDescent="0.25">
      <c r="AP69" s="87"/>
    </row>
    <row r="70" spans="42:42" x14ac:dyDescent="0.25">
      <c r="AP70" s="87"/>
    </row>
    <row r="71" spans="42:42" x14ac:dyDescent="0.25">
      <c r="AP71" s="87"/>
    </row>
    <row r="72" spans="42:42" x14ac:dyDescent="0.25">
      <c r="AP72" s="87"/>
    </row>
    <row r="73" spans="42:42" x14ac:dyDescent="0.25">
      <c r="AP73" s="87"/>
    </row>
    <row r="74" spans="42:42" x14ac:dyDescent="0.25">
      <c r="AP74" s="87"/>
    </row>
  </sheetData>
  <sheetProtection selectLockedCells="1" selectUnlockedCells="1"/>
  <mergeCells count="46">
    <mergeCell ref="C5:C6"/>
    <mergeCell ref="D5:D6"/>
    <mergeCell ref="P6:S6"/>
    <mergeCell ref="N3:O3"/>
    <mergeCell ref="N4:O4"/>
    <mergeCell ref="N5:O5"/>
    <mergeCell ref="N6:O6"/>
    <mergeCell ref="P3:S3"/>
    <mergeCell ref="P4:S4"/>
    <mergeCell ref="P5:S5"/>
    <mergeCell ref="M44:O44"/>
    <mergeCell ref="P19:S19"/>
    <mergeCell ref="P14:S14"/>
    <mergeCell ref="P15:S15"/>
    <mergeCell ref="P16:S16"/>
    <mergeCell ref="P18:S18"/>
    <mergeCell ref="P17:S17"/>
    <mergeCell ref="M43:O43"/>
    <mergeCell ref="C37:S37"/>
    <mergeCell ref="P31:S31"/>
    <mergeCell ref="P35:S35"/>
    <mergeCell ref="P29:S29"/>
    <mergeCell ref="P30:S30"/>
    <mergeCell ref="K30:L30"/>
    <mergeCell ref="P22:S22"/>
    <mergeCell ref="P20:S20"/>
    <mergeCell ref="C7:C8"/>
    <mergeCell ref="D7:D8"/>
    <mergeCell ref="N8:S8"/>
    <mergeCell ref="G11:J11"/>
    <mergeCell ref="P13:S13"/>
    <mergeCell ref="H39:J39"/>
    <mergeCell ref="H41:J41"/>
    <mergeCell ref="M41:O41"/>
    <mergeCell ref="H40:J40"/>
    <mergeCell ref="M39:O39"/>
    <mergeCell ref="P25:S25"/>
    <mergeCell ref="P26:S26"/>
    <mergeCell ref="P24:S24"/>
    <mergeCell ref="P21:S21"/>
    <mergeCell ref="P23:S23"/>
    <mergeCell ref="P28:S28"/>
    <mergeCell ref="P32:S32"/>
    <mergeCell ref="P33:S33"/>
    <mergeCell ref="P34:S34"/>
    <mergeCell ref="P27:S27"/>
  </mergeCells>
  <printOptions horizontalCentered="1" verticalCentered="1"/>
  <pageMargins left="0" right="0" top="0" bottom="0" header="0" footer="0"/>
  <pageSetup paperSize="9" scale="71" orientation="landscape" r:id="rId1"/>
  <headerFooter scaleWithDoc="0" alignWithMargins="0"/>
  <drawing r:id="rId2"/>
  <legacyDrawing r:id="rId3"/>
  <controls>
    <mc:AlternateContent xmlns:mc="http://schemas.openxmlformats.org/markup-compatibility/2006">
      <mc:Choice Requires="x14">
        <control shapeId="1025" r:id="rId4" name="CommandButton1">
          <controlPr defaultSize="0" autoLine="0" r:id="rId5">
            <anchor moveWithCells="1">
              <from>
                <xdr:col>49</xdr:col>
                <xdr:colOff>0</xdr:colOff>
                <xdr:row>2</xdr:row>
                <xdr:rowOff>19050</xdr:rowOff>
              </from>
              <to>
                <xdr:col>51</xdr:col>
                <xdr:colOff>228600</xdr:colOff>
                <xdr:row>4</xdr:row>
                <xdr:rowOff>95250</xdr:rowOff>
              </to>
            </anchor>
          </controlPr>
        </control>
      </mc:Choice>
      <mc:Fallback>
        <control shapeId="1025" r:id="rId4" name="CommandButton1"/>
      </mc:Fallback>
    </mc:AlternateContent>
    <mc:AlternateContent xmlns:mc="http://schemas.openxmlformats.org/markup-compatibility/2006">
      <mc:Choice Requires="x14">
        <control shapeId="1026" r:id="rId6" name="CommandButton2">
          <controlPr defaultSize="0" autoLine="0" r:id="rId7">
            <anchor moveWithCells="1">
              <from>
                <xdr:col>49</xdr:col>
                <xdr:colOff>0</xdr:colOff>
                <xdr:row>4</xdr:row>
                <xdr:rowOff>123825</xdr:rowOff>
              </from>
              <to>
                <xdr:col>51</xdr:col>
                <xdr:colOff>228600</xdr:colOff>
                <xdr:row>6</xdr:row>
                <xdr:rowOff>228600</xdr:rowOff>
              </to>
            </anchor>
          </controlPr>
        </control>
      </mc:Choice>
      <mc:Fallback>
        <control shapeId="1026" r:id="rId6" name="CommandButton2"/>
      </mc:Fallback>
    </mc:AlternateContent>
    <mc:AlternateContent xmlns:mc="http://schemas.openxmlformats.org/markup-compatibility/2006">
      <mc:Choice Requires="x14">
        <control shapeId="1027" r:id="rId8" name="CommandButton3">
          <controlPr defaultSize="0" autoLine="0" r:id="rId9">
            <anchor moveWithCells="1">
              <from>
                <xdr:col>49</xdr:col>
                <xdr:colOff>0</xdr:colOff>
                <xdr:row>12</xdr:row>
                <xdr:rowOff>152400</xdr:rowOff>
              </from>
              <to>
                <xdr:col>51</xdr:col>
                <xdr:colOff>228600</xdr:colOff>
                <xdr:row>16</xdr:row>
                <xdr:rowOff>0</xdr:rowOff>
              </to>
            </anchor>
          </controlPr>
        </control>
      </mc:Choice>
      <mc:Fallback>
        <control shapeId="1027" r:id="rId8" name="CommandButton3"/>
      </mc:Fallback>
    </mc:AlternateContent>
    <mc:AlternateContent xmlns:mc="http://schemas.openxmlformats.org/markup-compatibility/2006">
      <mc:Choice Requires="x14">
        <control shapeId="1028" r:id="rId10" name="CommandButton4">
          <controlPr defaultSize="0" autoLine="0" r:id="rId11">
            <anchor moveWithCells="1">
              <from>
                <xdr:col>49</xdr:col>
                <xdr:colOff>0</xdr:colOff>
                <xdr:row>17</xdr:row>
                <xdr:rowOff>190500</xdr:rowOff>
              </from>
              <to>
                <xdr:col>51</xdr:col>
                <xdr:colOff>238125</xdr:colOff>
                <xdr:row>19</xdr:row>
                <xdr:rowOff>219075</xdr:rowOff>
              </to>
            </anchor>
          </controlPr>
        </control>
      </mc:Choice>
      <mc:Fallback>
        <control shapeId="1028" r:id="rId10" name="CommandButton4"/>
      </mc:Fallback>
    </mc:AlternateContent>
    <mc:AlternateContent xmlns:mc="http://schemas.openxmlformats.org/markup-compatibility/2006">
      <mc:Choice Requires="x14">
        <control shapeId="1029" r:id="rId12" name="CommandButton5">
          <controlPr defaultSize="0" autoLine="0" r:id="rId13">
            <anchor moveWithCells="1">
              <from>
                <xdr:col>49</xdr:col>
                <xdr:colOff>0</xdr:colOff>
                <xdr:row>19</xdr:row>
                <xdr:rowOff>0</xdr:rowOff>
              </from>
              <to>
                <xdr:col>51</xdr:col>
                <xdr:colOff>228600</xdr:colOff>
                <xdr:row>20</xdr:row>
                <xdr:rowOff>219075</xdr:rowOff>
              </to>
            </anchor>
          </controlPr>
        </control>
      </mc:Choice>
      <mc:Fallback>
        <control shapeId="1029" r:id="rId12" name="CommandButton5"/>
      </mc:Fallback>
    </mc:AlternateContent>
    <mc:AlternateContent xmlns:mc="http://schemas.openxmlformats.org/markup-compatibility/2006">
      <mc:Choice Requires="x14">
        <control shapeId="1030" r:id="rId14" name="CommandButton6">
          <controlPr defaultSize="0" autoLine="0" r:id="rId15">
            <anchor moveWithCells="1">
              <from>
                <xdr:col>49</xdr:col>
                <xdr:colOff>0</xdr:colOff>
                <xdr:row>8</xdr:row>
                <xdr:rowOff>180975</xdr:rowOff>
              </from>
              <to>
                <xdr:col>51</xdr:col>
                <xdr:colOff>228600</xdr:colOff>
                <xdr:row>11</xdr:row>
                <xdr:rowOff>133350</xdr:rowOff>
              </to>
            </anchor>
          </controlPr>
        </control>
      </mc:Choice>
      <mc:Fallback>
        <control shapeId="1030" r:id="rId14" name="CommandButton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55"/>
  <sheetViews>
    <sheetView topLeftCell="A4" workbookViewId="0">
      <selection activeCell="Q26" sqref="Q26"/>
    </sheetView>
  </sheetViews>
  <sheetFormatPr defaultRowHeight="15" x14ac:dyDescent="0.25"/>
  <cols>
    <col min="2" max="2" width="5.5703125" customWidth="1"/>
    <col min="3" max="3" width="5.28515625" customWidth="1"/>
    <col min="4" max="4" width="5.85546875" customWidth="1"/>
    <col min="5" max="5" width="6.85546875" customWidth="1"/>
    <col min="6" max="6" width="4.42578125" customWidth="1"/>
    <col min="7" max="7" width="5.85546875" customWidth="1"/>
    <col min="8" max="8" width="5.7109375" customWidth="1"/>
    <col min="9" max="9" width="2.5703125" customWidth="1"/>
    <col min="10" max="10" width="4.85546875" customWidth="1"/>
    <col min="11" max="11" width="7.5703125" customWidth="1"/>
    <col min="12" max="12" width="2.85546875" customWidth="1"/>
    <col min="13" max="13" width="4.7109375" customWidth="1"/>
    <col min="14" max="14" width="4" customWidth="1"/>
  </cols>
  <sheetData>
    <row r="4" spans="2:14" ht="15.75" thickBot="1" x14ac:dyDescent="0.3"/>
    <row r="5" spans="2:14" ht="15.75" thickBot="1" x14ac:dyDescent="0.3">
      <c r="B5" s="155">
        <v>41636</v>
      </c>
      <c r="C5" s="164"/>
      <c r="D5" s="164"/>
      <c r="E5" s="161" t="s">
        <v>66</v>
      </c>
      <c r="F5" s="162"/>
      <c r="G5" s="162"/>
      <c r="H5" s="163"/>
      <c r="I5" s="160">
        <v>0.25</v>
      </c>
      <c r="J5" s="141"/>
      <c r="K5" s="142"/>
      <c r="L5" s="160">
        <v>0.83333333333333337</v>
      </c>
      <c r="M5" s="141"/>
      <c r="N5" s="142"/>
    </row>
    <row r="6" spans="2:14" ht="15.75" thickBot="1" x14ac:dyDescent="0.3">
      <c r="B6" s="155">
        <v>41640</v>
      </c>
      <c r="C6" s="164"/>
      <c r="D6" s="164"/>
      <c r="E6" s="157" t="s">
        <v>67</v>
      </c>
      <c r="F6" s="158"/>
      <c r="G6" s="158"/>
      <c r="H6" s="159"/>
      <c r="I6" s="160">
        <v>0.33333333333333331</v>
      </c>
      <c r="J6" s="141"/>
      <c r="K6" s="142"/>
      <c r="L6" s="160">
        <v>0.91666666666666663</v>
      </c>
      <c r="M6" s="141"/>
      <c r="N6" s="142"/>
    </row>
    <row r="7" spans="2:14" ht="15.75" thickBot="1" x14ac:dyDescent="0.3">
      <c r="B7" s="155">
        <v>41681</v>
      </c>
      <c r="C7" s="164"/>
      <c r="D7" s="164"/>
      <c r="E7" s="157" t="s">
        <v>65</v>
      </c>
      <c r="F7" s="158"/>
      <c r="G7" s="158"/>
      <c r="H7" s="159"/>
      <c r="I7" s="160">
        <v>0.45833333333333331</v>
      </c>
      <c r="J7" s="141"/>
      <c r="K7" s="142"/>
      <c r="L7" s="160">
        <v>0.8125</v>
      </c>
      <c r="M7" s="141"/>
      <c r="N7" s="142"/>
    </row>
    <row r="8" spans="2:14" ht="15.75" thickBot="1" x14ac:dyDescent="0.3">
      <c r="B8" s="155">
        <v>41684</v>
      </c>
      <c r="C8" s="164"/>
      <c r="D8" s="164"/>
      <c r="E8" s="157" t="s">
        <v>64</v>
      </c>
      <c r="F8" s="158"/>
      <c r="G8" s="158"/>
      <c r="H8" s="159"/>
      <c r="I8" s="160">
        <v>0.45833333333333331</v>
      </c>
      <c r="J8" s="141"/>
      <c r="K8" s="142"/>
      <c r="L8" s="160">
        <v>0.79861111111111116</v>
      </c>
      <c r="M8" s="141"/>
      <c r="N8" s="142"/>
    </row>
    <row r="9" spans="2:14" ht="15.75" thickBot="1" x14ac:dyDescent="0.3">
      <c r="B9" s="140">
        <v>41688</v>
      </c>
      <c r="C9" s="141"/>
      <c r="D9" s="142"/>
      <c r="E9" s="143" t="s">
        <v>66</v>
      </c>
      <c r="F9" s="144"/>
      <c r="G9" s="144"/>
      <c r="H9" s="145"/>
      <c r="I9" s="146">
        <v>0.33333333333333331</v>
      </c>
      <c r="J9" s="141"/>
      <c r="K9" s="142"/>
      <c r="L9" s="146">
        <v>0.875</v>
      </c>
      <c r="M9" s="141"/>
      <c r="N9" s="142"/>
    </row>
    <row r="10" spans="2:14" ht="15.75" thickBot="1" x14ac:dyDescent="0.3">
      <c r="B10" s="140">
        <v>41695</v>
      </c>
      <c r="C10" s="141"/>
      <c r="D10" s="142"/>
      <c r="E10" s="143" t="s">
        <v>65</v>
      </c>
      <c r="F10" s="144"/>
      <c r="G10" s="144"/>
      <c r="H10" s="145"/>
      <c r="I10" s="146">
        <v>0.33333333333333331</v>
      </c>
      <c r="J10" s="141"/>
      <c r="K10" s="142"/>
      <c r="L10" s="146">
        <v>0.875</v>
      </c>
      <c r="M10" s="141"/>
      <c r="N10" s="142"/>
    </row>
    <row r="11" spans="2:14" ht="15.75" thickBot="1" x14ac:dyDescent="0.3">
      <c r="B11" s="154" t="s">
        <v>68</v>
      </c>
      <c r="C11" s="141"/>
      <c r="D11" s="142"/>
      <c r="E11" s="143" t="s">
        <v>69</v>
      </c>
      <c r="F11" s="144"/>
      <c r="G11" s="144"/>
      <c r="H11" s="145"/>
      <c r="I11" s="154"/>
      <c r="J11" s="141"/>
      <c r="K11" s="142"/>
      <c r="L11" s="154"/>
      <c r="M11" s="141"/>
      <c r="N11" s="142"/>
    </row>
    <row r="12" spans="2:14" ht="15.75" thickBot="1" x14ac:dyDescent="0.3">
      <c r="B12" s="140">
        <v>41725</v>
      </c>
      <c r="C12" s="141"/>
      <c r="D12" s="142"/>
      <c r="E12" s="143" t="s">
        <v>66</v>
      </c>
      <c r="F12" s="144"/>
      <c r="G12" s="144"/>
      <c r="H12" s="145"/>
      <c r="I12" s="146">
        <v>0.45833333333333331</v>
      </c>
      <c r="J12" s="141"/>
      <c r="K12" s="142"/>
      <c r="L12" s="146">
        <v>0.82291666666666663</v>
      </c>
      <c r="M12" s="141"/>
      <c r="N12" s="142"/>
    </row>
    <row r="13" spans="2:14" ht="15.75" thickBot="1" x14ac:dyDescent="0.3">
      <c r="B13" s="154" t="s">
        <v>71</v>
      </c>
      <c r="C13" s="141"/>
      <c r="D13" s="142"/>
      <c r="E13" s="143" t="s">
        <v>70</v>
      </c>
      <c r="F13" s="144"/>
      <c r="G13" s="144"/>
      <c r="H13" s="145"/>
      <c r="I13" s="154"/>
      <c r="J13" s="141"/>
      <c r="K13" s="142"/>
      <c r="L13" s="154"/>
      <c r="M13" s="141"/>
      <c r="N13" s="142"/>
    </row>
    <row r="14" spans="2:14" ht="15.75" thickBot="1" x14ac:dyDescent="0.3">
      <c r="B14" s="154" t="s">
        <v>72</v>
      </c>
      <c r="C14" s="141"/>
      <c r="D14" s="142"/>
      <c r="E14" s="143" t="s">
        <v>73</v>
      </c>
      <c r="F14" s="144"/>
      <c r="G14" s="144"/>
      <c r="H14" s="145"/>
      <c r="I14" s="154"/>
      <c r="J14" s="141"/>
      <c r="K14" s="142"/>
      <c r="L14" s="154"/>
      <c r="M14" s="141"/>
      <c r="N14" s="142"/>
    </row>
    <row r="15" spans="2:14" ht="15.75" thickBot="1" x14ac:dyDescent="0.3">
      <c r="B15" s="140">
        <v>41743</v>
      </c>
      <c r="C15" s="141"/>
      <c r="D15" s="142"/>
      <c r="E15" s="143" t="s">
        <v>64</v>
      </c>
      <c r="F15" s="144"/>
      <c r="G15" s="144"/>
      <c r="H15" s="145"/>
      <c r="I15" s="146">
        <v>0.375</v>
      </c>
      <c r="J15" s="141"/>
      <c r="K15" s="142"/>
      <c r="L15" s="146">
        <v>0.8125</v>
      </c>
      <c r="M15" s="141"/>
      <c r="N15" s="142"/>
    </row>
    <row r="16" spans="2:14" ht="15.75" thickBot="1" x14ac:dyDescent="0.3">
      <c r="B16" s="140">
        <v>41750</v>
      </c>
      <c r="C16" s="141"/>
      <c r="D16" s="142"/>
      <c r="E16" s="143" t="s">
        <v>74</v>
      </c>
      <c r="F16" s="144"/>
      <c r="G16" s="144"/>
      <c r="H16" s="145"/>
      <c r="I16" s="146">
        <v>0.375</v>
      </c>
      <c r="J16" s="141"/>
      <c r="K16" s="142"/>
      <c r="L16" s="146">
        <v>0.83333333333333337</v>
      </c>
      <c r="M16" s="141"/>
      <c r="N16" s="142"/>
    </row>
    <row r="17" spans="2:14" ht="15.75" thickBot="1" x14ac:dyDescent="0.3">
      <c r="B17" s="154" t="s">
        <v>75</v>
      </c>
      <c r="C17" s="141"/>
      <c r="D17" s="142"/>
      <c r="E17" s="143" t="s">
        <v>76</v>
      </c>
      <c r="F17" s="144"/>
      <c r="G17" s="144"/>
      <c r="H17" s="145"/>
      <c r="I17" s="154"/>
      <c r="J17" s="141"/>
      <c r="K17" s="142"/>
      <c r="L17" s="154"/>
      <c r="M17" s="141"/>
      <c r="N17" s="142"/>
    </row>
    <row r="18" spans="2:14" ht="15.75" thickBot="1" x14ac:dyDescent="0.3">
      <c r="B18" s="155" t="s">
        <v>77</v>
      </c>
      <c r="C18" s="164"/>
      <c r="D18" s="164"/>
      <c r="E18" s="161" t="s">
        <v>78</v>
      </c>
      <c r="F18" s="162"/>
      <c r="G18" s="162"/>
      <c r="H18" s="163"/>
      <c r="I18" s="160"/>
      <c r="J18" s="141"/>
      <c r="K18" s="142"/>
      <c r="L18" s="160"/>
      <c r="M18" s="141"/>
      <c r="N18" s="142"/>
    </row>
    <row r="19" spans="2:14" ht="15.75" thickBot="1" x14ac:dyDescent="0.3">
      <c r="B19" s="155" t="s">
        <v>79</v>
      </c>
      <c r="C19" s="164"/>
      <c r="D19" s="164"/>
      <c r="E19" s="157" t="s">
        <v>73</v>
      </c>
      <c r="F19" s="158"/>
      <c r="G19" s="158"/>
      <c r="H19" s="159"/>
      <c r="I19" s="160"/>
      <c r="J19" s="141"/>
      <c r="K19" s="142"/>
      <c r="L19" s="160"/>
      <c r="M19" s="141"/>
      <c r="N19" s="142"/>
    </row>
    <row r="20" spans="2:14" ht="15.75" thickBot="1" x14ac:dyDescent="0.3">
      <c r="B20" s="155" t="s">
        <v>80</v>
      </c>
      <c r="C20" s="164"/>
      <c r="D20" s="164"/>
      <c r="E20" s="157" t="s">
        <v>73</v>
      </c>
      <c r="F20" s="158"/>
      <c r="G20" s="158"/>
      <c r="H20" s="159"/>
      <c r="I20" s="160"/>
      <c r="J20" s="141"/>
      <c r="K20" s="142"/>
      <c r="L20" s="160"/>
      <c r="M20" s="141"/>
      <c r="N20" s="142"/>
    </row>
    <row r="21" spans="2:14" ht="15.75" thickBot="1" x14ac:dyDescent="0.3">
      <c r="B21" s="155" t="s">
        <v>81</v>
      </c>
      <c r="C21" s="164"/>
      <c r="D21" s="164"/>
      <c r="E21" s="157" t="s">
        <v>82</v>
      </c>
      <c r="F21" s="158"/>
      <c r="G21" s="158"/>
      <c r="H21" s="159"/>
      <c r="I21" s="160"/>
      <c r="J21" s="141"/>
      <c r="K21" s="142"/>
      <c r="L21" s="160"/>
      <c r="M21" s="141"/>
      <c r="N21" s="142"/>
    </row>
    <row r="22" spans="2:14" ht="15.75" thickBot="1" x14ac:dyDescent="0.3">
      <c r="B22" s="140" t="s">
        <v>83</v>
      </c>
      <c r="C22" s="141"/>
      <c r="D22" s="142"/>
      <c r="E22" s="143" t="s">
        <v>73</v>
      </c>
      <c r="F22" s="144"/>
      <c r="G22" s="144"/>
      <c r="H22" s="145"/>
      <c r="I22" s="146"/>
      <c r="J22" s="141"/>
      <c r="K22" s="142"/>
      <c r="L22" s="146"/>
      <c r="M22" s="141"/>
      <c r="N22" s="142"/>
    </row>
    <row r="23" spans="2:14" ht="15.75" thickBot="1" x14ac:dyDescent="0.3">
      <c r="B23" s="140">
        <v>41789</v>
      </c>
      <c r="C23" s="141"/>
      <c r="D23" s="142"/>
      <c r="E23" s="143" t="s">
        <v>66</v>
      </c>
      <c r="F23" s="144"/>
      <c r="G23" s="144"/>
      <c r="H23" s="145"/>
      <c r="I23" s="146">
        <v>0.33333333333333331</v>
      </c>
      <c r="J23" s="141"/>
      <c r="K23" s="142"/>
      <c r="L23" s="146">
        <v>0.8125</v>
      </c>
      <c r="M23" s="141"/>
      <c r="N23" s="142"/>
    </row>
    <row r="24" spans="2:14" ht="15.75" thickBot="1" x14ac:dyDescent="0.3">
      <c r="B24" s="154" t="s">
        <v>84</v>
      </c>
      <c r="C24" s="141"/>
      <c r="D24" s="142"/>
      <c r="E24" s="143" t="s">
        <v>73</v>
      </c>
      <c r="F24" s="144"/>
      <c r="G24" s="144"/>
      <c r="H24" s="145"/>
      <c r="I24" s="154"/>
      <c r="J24" s="141"/>
      <c r="K24" s="142"/>
      <c r="L24" s="154"/>
      <c r="M24" s="141"/>
      <c r="N24" s="142"/>
    </row>
    <row r="25" spans="2:14" ht="15.75" thickBot="1" x14ac:dyDescent="0.3">
      <c r="B25" s="140" t="s">
        <v>86</v>
      </c>
      <c r="C25" s="141"/>
      <c r="D25" s="142"/>
      <c r="E25" s="143" t="s">
        <v>85</v>
      </c>
      <c r="F25" s="144"/>
      <c r="G25" s="144"/>
      <c r="H25" s="145"/>
      <c r="I25" s="146"/>
      <c r="J25" s="141"/>
      <c r="K25" s="142"/>
      <c r="L25" s="146"/>
      <c r="M25" s="141"/>
      <c r="N25" s="142"/>
    </row>
    <row r="26" spans="2:14" ht="15.75" thickBot="1" x14ac:dyDescent="0.3">
      <c r="B26" s="154" t="s">
        <v>87</v>
      </c>
      <c r="C26" s="141"/>
      <c r="D26" s="142"/>
      <c r="E26" s="143" t="s">
        <v>73</v>
      </c>
      <c r="F26" s="144"/>
      <c r="G26" s="144"/>
      <c r="H26" s="145"/>
      <c r="I26" s="154"/>
      <c r="J26" s="141"/>
      <c r="K26" s="142"/>
      <c r="L26" s="154"/>
      <c r="M26" s="141"/>
      <c r="N26" s="142"/>
    </row>
    <row r="27" spans="2:14" ht="15.75" thickBot="1" x14ac:dyDescent="0.3">
      <c r="B27" s="154" t="s">
        <v>88</v>
      </c>
      <c r="C27" s="141"/>
      <c r="D27" s="142"/>
      <c r="E27" s="168" t="s">
        <v>89</v>
      </c>
      <c r="F27" s="169"/>
      <c r="G27" s="169"/>
      <c r="H27" s="170"/>
      <c r="I27" s="154"/>
      <c r="J27" s="141"/>
      <c r="K27" s="142"/>
      <c r="L27" s="154"/>
      <c r="M27" s="141"/>
      <c r="N27" s="142"/>
    </row>
    <row r="28" spans="2:14" ht="15.75" thickBot="1" x14ac:dyDescent="0.3">
      <c r="B28" s="140">
        <v>41853</v>
      </c>
      <c r="C28" s="141"/>
      <c r="D28" s="142"/>
      <c r="E28" s="143" t="s">
        <v>90</v>
      </c>
      <c r="F28" s="144"/>
      <c r="G28" s="144"/>
      <c r="H28" s="145"/>
      <c r="I28" s="146">
        <v>0.33333333333333331</v>
      </c>
      <c r="J28" s="141"/>
      <c r="K28" s="142"/>
      <c r="L28" s="146">
        <v>0.83333333333333337</v>
      </c>
      <c r="M28" s="141"/>
      <c r="N28" s="142"/>
    </row>
    <row r="29" spans="2:14" ht="15.75" thickBot="1" x14ac:dyDescent="0.3">
      <c r="B29" s="140">
        <v>41870</v>
      </c>
      <c r="C29" s="141"/>
      <c r="D29" s="142"/>
      <c r="E29" s="154" t="s">
        <v>91</v>
      </c>
      <c r="F29" s="141"/>
      <c r="G29" s="141"/>
      <c r="H29" s="142"/>
      <c r="I29" s="146">
        <v>0.41666666666666669</v>
      </c>
      <c r="J29" s="141"/>
      <c r="K29" s="142"/>
      <c r="L29" s="146">
        <v>0.82291666666666663</v>
      </c>
      <c r="M29" s="141"/>
      <c r="N29" s="142"/>
    </row>
    <row r="30" spans="2:14" ht="15.75" thickBot="1" x14ac:dyDescent="0.3">
      <c r="B30" s="147">
        <v>41877</v>
      </c>
      <c r="C30" s="148"/>
      <c r="D30" s="149"/>
      <c r="E30" s="150" t="s">
        <v>65</v>
      </c>
      <c r="F30" s="148"/>
      <c r="G30" s="148"/>
      <c r="H30" s="149"/>
      <c r="I30" s="151">
        <v>0.375</v>
      </c>
      <c r="J30" s="148"/>
      <c r="K30" s="149"/>
      <c r="L30" s="151">
        <v>0.82291666666666663</v>
      </c>
      <c r="M30" s="148"/>
      <c r="N30" s="149"/>
    </row>
    <row r="31" spans="2:14" ht="15.75" thickBot="1" x14ac:dyDescent="0.3">
      <c r="B31" s="155">
        <v>41878</v>
      </c>
      <c r="C31" s="164"/>
      <c r="D31" s="164"/>
      <c r="E31" s="161" t="s">
        <v>92</v>
      </c>
      <c r="F31" s="162"/>
      <c r="G31" s="162"/>
      <c r="H31" s="163"/>
      <c r="I31" s="160">
        <v>0.33333333333333331</v>
      </c>
      <c r="J31" s="141"/>
      <c r="K31" s="142"/>
      <c r="L31" s="165">
        <v>0.82291666666666663</v>
      </c>
      <c r="M31" s="166"/>
      <c r="N31" s="167"/>
    </row>
    <row r="32" spans="2:14" ht="15.75" thickBot="1" x14ac:dyDescent="0.3">
      <c r="B32" s="155">
        <v>41879</v>
      </c>
      <c r="C32" s="164"/>
      <c r="D32" s="164"/>
      <c r="E32" s="157" t="s">
        <v>65</v>
      </c>
      <c r="F32" s="158"/>
      <c r="G32" s="158"/>
      <c r="H32" s="159"/>
      <c r="I32" s="160">
        <v>0.45833333333333331</v>
      </c>
      <c r="J32" s="141"/>
      <c r="K32" s="142"/>
      <c r="L32" s="160">
        <v>0.8125</v>
      </c>
      <c r="M32" s="141"/>
      <c r="N32" s="142"/>
    </row>
    <row r="33" spans="2:14" ht="15.75" thickBot="1" x14ac:dyDescent="0.3">
      <c r="B33" s="155">
        <v>41880</v>
      </c>
      <c r="C33" s="164"/>
      <c r="D33" s="164"/>
      <c r="E33" s="157" t="s">
        <v>66</v>
      </c>
      <c r="F33" s="158"/>
      <c r="G33" s="158"/>
      <c r="H33" s="159"/>
      <c r="I33" s="160">
        <v>0.33333333333333331</v>
      </c>
      <c r="J33" s="141"/>
      <c r="K33" s="142"/>
      <c r="L33" s="160">
        <v>0.82291666666666663</v>
      </c>
      <c r="M33" s="141"/>
      <c r="N33" s="142"/>
    </row>
    <row r="34" spans="2:14" ht="15.75" thickBot="1" x14ac:dyDescent="0.3">
      <c r="B34" s="155">
        <v>41884</v>
      </c>
      <c r="C34" s="164"/>
      <c r="D34" s="164"/>
      <c r="E34" s="157" t="s">
        <v>93</v>
      </c>
      <c r="F34" s="158"/>
      <c r="G34" s="158"/>
      <c r="H34" s="159"/>
      <c r="I34" s="160">
        <v>0.39583333333333331</v>
      </c>
      <c r="J34" s="141"/>
      <c r="K34" s="142"/>
      <c r="L34" s="160">
        <v>0.66319444444444442</v>
      </c>
      <c r="M34" s="141"/>
      <c r="N34" s="142"/>
    </row>
    <row r="35" spans="2:14" ht="15.75" thickBot="1" x14ac:dyDescent="0.3">
      <c r="B35" s="140" t="s">
        <v>94</v>
      </c>
      <c r="C35" s="141"/>
      <c r="D35" s="142"/>
      <c r="E35" s="143" t="s">
        <v>76</v>
      </c>
      <c r="F35" s="144"/>
      <c r="G35" s="144"/>
      <c r="H35" s="145"/>
      <c r="I35" s="146"/>
      <c r="J35" s="141"/>
      <c r="K35" s="142"/>
      <c r="L35" s="146"/>
      <c r="M35" s="141"/>
      <c r="N35" s="142"/>
    </row>
    <row r="36" spans="2:14" ht="15.75" thickBot="1" x14ac:dyDescent="0.3">
      <c r="B36" s="140">
        <v>41901</v>
      </c>
      <c r="C36" s="141"/>
      <c r="D36" s="142"/>
      <c r="E36" s="143" t="s">
        <v>65</v>
      </c>
      <c r="F36" s="144"/>
      <c r="G36" s="144"/>
      <c r="H36" s="145"/>
      <c r="I36" s="146">
        <v>0.375</v>
      </c>
      <c r="J36" s="141"/>
      <c r="K36" s="142"/>
      <c r="L36" s="146">
        <v>0.66666666666666663</v>
      </c>
      <c r="M36" s="141"/>
      <c r="N36" s="142"/>
    </row>
    <row r="37" spans="2:14" ht="15.75" thickBot="1" x14ac:dyDescent="0.3">
      <c r="B37" s="154" t="s">
        <v>95</v>
      </c>
      <c r="C37" s="141"/>
      <c r="D37" s="142"/>
      <c r="E37" s="143" t="s">
        <v>73</v>
      </c>
      <c r="F37" s="144"/>
      <c r="G37" s="144"/>
      <c r="H37" s="145"/>
      <c r="I37" s="154"/>
      <c r="J37" s="141"/>
      <c r="K37" s="142"/>
      <c r="L37" s="154"/>
      <c r="M37" s="141"/>
      <c r="N37" s="142"/>
    </row>
    <row r="38" spans="2:14" ht="15.75" thickBot="1" x14ac:dyDescent="0.3">
      <c r="B38" s="140" t="s">
        <v>96</v>
      </c>
      <c r="C38" s="141"/>
      <c r="D38" s="142"/>
      <c r="E38" s="143" t="s">
        <v>76</v>
      </c>
      <c r="F38" s="144"/>
      <c r="G38" s="144"/>
      <c r="H38" s="145"/>
      <c r="I38" s="146"/>
      <c r="J38" s="141"/>
      <c r="K38" s="142"/>
      <c r="L38" s="146"/>
      <c r="M38" s="141"/>
      <c r="N38" s="142"/>
    </row>
    <row r="39" spans="2:14" ht="15.75" thickBot="1" x14ac:dyDescent="0.3">
      <c r="B39" s="154" t="s">
        <v>97</v>
      </c>
      <c r="C39" s="141"/>
      <c r="D39" s="142"/>
      <c r="E39" s="143" t="s">
        <v>98</v>
      </c>
      <c r="F39" s="144"/>
      <c r="G39" s="144"/>
      <c r="H39" s="145"/>
      <c r="I39" s="154"/>
      <c r="J39" s="141"/>
      <c r="K39" s="142"/>
      <c r="L39" s="154"/>
      <c r="M39" s="141"/>
      <c r="N39" s="142"/>
    </row>
    <row r="40" spans="2:14" ht="15.75" thickBot="1" x14ac:dyDescent="0.3">
      <c r="B40" s="140">
        <v>41928</v>
      </c>
      <c r="C40" s="152"/>
      <c r="D40" s="153"/>
      <c r="E40" s="143" t="s">
        <v>65</v>
      </c>
      <c r="F40" s="144"/>
      <c r="G40" s="144"/>
      <c r="H40" s="145"/>
      <c r="I40" s="146">
        <v>0.33333333333333331</v>
      </c>
      <c r="J40" s="141"/>
      <c r="K40" s="142"/>
      <c r="L40" s="146">
        <v>0.82291666666666663</v>
      </c>
      <c r="M40" s="141"/>
      <c r="N40" s="142"/>
    </row>
    <row r="41" spans="2:14" ht="15.75" thickBot="1" x14ac:dyDescent="0.3">
      <c r="B41" s="140">
        <v>41932</v>
      </c>
      <c r="C41" s="152"/>
      <c r="D41" s="153"/>
      <c r="E41" s="143" t="s">
        <v>99</v>
      </c>
      <c r="F41" s="144"/>
      <c r="G41" s="144"/>
      <c r="H41" s="145"/>
      <c r="I41" s="146">
        <v>0.375</v>
      </c>
      <c r="J41" s="141"/>
      <c r="K41" s="142"/>
      <c r="L41" s="146">
        <v>0.83333333333333337</v>
      </c>
      <c r="M41" s="141"/>
      <c r="N41" s="142"/>
    </row>
    <row r="42" spans="2:14" ht="15.75" thickBot="1" x14ac:dyDescent="0.3">
      <c r="B42" s="140">
        <v>41933</v>
      </c>
      <c r="C42" s="152"/>
      <c r="D42" s="153"/>
      <c r="E42" s="143" t="s">
        <v>99</v>
      </c>
      <c r="F42" s="144"/>
      <c r="G42" s="144"/>
      <c r="H42" s="145"/>
      <c r="I42" s="146">
        <v>0.33333333333333331</v>
      </c>
      <c r="J42" s="141"/>
      <c r="K42" s="142"/>
      <c r="L42" s="146">
        <v>0.82291666666666663</v>
      </c>
      <c r="M42" s="141"/>
      <c r="N42" s="142"/>
    </row>
    <row r="43" spans="2:14" ht="15.75" thickBot="1" x14ac:dyDescent="0.3">
      <c r="B43" s="140">
        <v>41935</v>
      </c>
      <c r="C43" s="152"/>
      <c r="D43" s="153"/>
      <c r="E43" s="143" t="s">
        <v>100</v>
      </c>
      <c r="F43" s="144"/>
      <c r="G43" s="144"/>
      <c r="H43" s="145"/>
      <c r="I43" s="146">
        <v>0.35416666666666669</v>
      </c>
      <c r="J43" s="141"/>
      <c r="K43" s="142"/>
      <c r="L43" s="146">
        <v>0.875</v>
      </c>
      <c r="M43" s="141"/>
      <c r="N43" s="142"/>
    </row>
    <row r="44" spans="2:14" ht="15.75" thickBot="1" x14ac:dyDescent="0.3">
      <c r="B44" s="155"/>
      <c r="C44" s="156"/>
      <c r="D44" s="156"/>
      <c r="E44" s="161"/>
      <c r="F44" s="162"/>
      <c r="G44" s="162"/>
      <c r="H44" s="163"/>
      <c r="I44" s="160"/>
      <c r="J44" s="141"/>
      <c r="K44" s="142"/>
      <c r="L44" s="160"/>
      <c r="M44" s="141"/>
      <c r="N44" s="142"/>
    </row>
    <row r="45" spans="2:14" ht="15.75" thickBot="1" x14ac:dyDescent="0.3">
      <c r="B45" s="155"/>
      <c r="C45" s="156"/>
      <c r="D45" s="156"/>
      <c r="E45" s="157"/>
      <c r="F45" s="158"/>
      <c r="G45" s="158"/>
      <c r="H45" s="159"/>
      <c r="I45" s="160"/>
      <c r="J45" s="141"/>
      <c r="K45" s="142"/>
      <c r="L45" s="160"/>
      <c r="M45" s="141"/>
      <c r="N45" s="142"/>
    </row>
    <row r="46" spans="2:14" ht="15.75" thickBot="1" x14ac:dyDescent="0.3">
      <c r="B46" s="155"/>
      <c r="C46" s="156"/>
      <c r="D46" s="156"/>
      <c r="E46" s="157"/>
      <c r="F46" s="158"/>
      <c r="G46" s="158"/>
      <c r="H46" s="159"/>
      <c r="I46" s="160"/>
      <c r="J46" s="141"/>
      <c r="K46" s="142"/>
      <c r="L46" s="160"/>
      <c r="M46" s="141"/>
      <c r="N46" s="142"/>
    </row>
    <row r="47" spans="2:14" ht="15.75" thickBot="1" x14ac:dyDescent="0.3">
      <c r="B47" s="155"/>
      <c r="C47" s="156"/>
      <c r="D47" s="156"/>
      <c r="E47" s="157"/>
      <c r="F47" s="158"/>
      <c r="G47" s="158"/>
      <c r="H47" s="159"/>
      <c r="I47" s="160"/>
      <c r="J47" s="141"/>
      <c r="K47" s="142"/>
      <c r="L47" s="160"/>
      <c r="M47" s="141"/>
      <c r="N47" s="142"/>
    </row>
    <row r="48" spans="2:14" ht="15.75" thickBot="1" x14ac:dyDescent="0.3">
      <c r="B48" s="140"/>
      <c r="C48" s="152"/>
      <c r="D48" s="153"/>
      <c r="E48" s="143"/>
      <c r="F48" s="144"/>
      <c r="G48" s="144"/>
      <c r="H48" s="145"/>
      <c r="I48" s="146"/>
      <c r="J48" s="141"/>
      <c r="K48" s="142"/>
      <c r="L48" s="146"/>
      <c r="M48" s="141"/>
      <c r="N48" s="142"/>
    </row>
    <row r="49" spans="2:14" ht="15.75" thickBot="1" x14ac:dyDescent="0.3">
      <c r="B49" s="140"/>
      <c r="C49" s="152"/>
      <c r="D49" s="153"/>
      <c r="E49" s="143"/>
      <c r="F49" s="144"/>
      <c r="G49" s="144"/>
      <c r="H49" s="145"/>
      <c r="I49" s="146"/>
      <c r="J49" s="141"/>
      <c r="K49" s="142"/>
      <c r="L49" s="146"/>
      <c r="M49" s="141"/>
      <c r="N49" s="142"/>
    </row>
    <row r="50" spans="2:14" ht="15.75" thickBot="1" x14ac:dyDescent="0.3">
      <c r="B50" s="140"/>
      <c r="C50" s="152"/>
      <c r="D50" s="153"/>
      <c r="E50" s="143"/>
      <c r="F50" s="144"/>
      <c r="G50" s="144"/>
      <c r="H50" s="145"/>
      <c r="I50" s="154"/>
      <c r="J50" s="141"/>
      <c r="K50" s="142"/>
      <c r="L50" s="154"/>
      <c r="M50" s="141"/>
      <c r="N50" s="142"/>
    </row>
    <row r="51" spans="2:14" ht="15.75" thickBot="1" x14ac:dyDescent="0.3">
      <c r="B51" s="140"/>
      <c r="C51" s="152"/>
      <c r="D51" s="153"/>
      <c r="E51" s="143"/>
      <c r="F51" s="144"/>
      <c r="G51" s="144"/>
      <c r="H51" s="145"/>
      <c r="I51" s="146"/>
      <c r="J51" s="141"/>
      <c r="K51" s="142"/>
      <c r="L51" s="146"/>
      <c r="M51" s="141"/>
      <c r="N51" s="142"/>
    </row>
    <row r="52" spans="2:14" ht="15.75" thickBot="1" x14ac:dyDescent="0.3">
      <c r="B52" s="140"/>
      <c r="C52" s="152"/>
      <c r="D52" s="153"/>
      <c r="E52" s="143"/>
      <c r="F52" s="144"/>
      <c r="G52" s="144"/>
      <c r="H52" s="145"/>
      <c r="I52" s="154"/>
      <c r="J52" s="141"/>
      <c r="K52" s="142"/>
      <c r="L52" s="154"/>
      <c r="M52" s="141"/>
      <c r="N52" s="142"/>
    </row>
    <row r="53" spans="2:14" ht="15.75" thickBot="1" x14ac:dyDescent="0.3">
      <c r="B53" s="140"/>
      <c r="C53" s="152"/>
      <c r="D53" s="153"/>
      <c r="E53" s="143"/>
      <c r="F53" s="144"/>
      <c r="G53" s="144"/>
      <c r="H53" s="145"/>
      <c r="I53" s="154"/>
      <c r="J53" s="141"/>
      <c r="K53" s="142"/>
      <c r="L53" s="154"/>
      <c r="M53" s="141"/>
      <c r="N53" s="142"/>
    </row>
    <row r="54" spans="2:14" ht="15.75" thickBot="1" x14ac:dyDescent="0.3">
      <c r="B54" s="140"/>
      <c r="C54" s="141"/>
      <c r="D54" s="142"/>
      <c r="E54" s="143"/>
      <c r="F54" s="144"/>
      <c r="G54" s="144"/>
      <c r="H54" s="145"/>
      <c r="I54" s="146"/>
      <c r="J54" s="141"/>
      <c r="K54" s="142"/>
      <c r="L54" s="146"/>
      <c r="M54" s="141"/>
      <c r="N54" s="142"/>
    </row>
    <row r="55" spans="2:14" ht="15.75" thickBot="1" x14ac:dyDescent="0.3">
      <c r="B55" s="140"/>
      <c r="C55" s="141"/>
      <c r="D55" s="142"/>
      <c r="E55" s="143"/>
      <c r="F55" s="144"/>
      <c r="G55" s="144"/>
      <c r="H55" s="145"/>
      <c r="I55" s="146"/>
      <c r="J55" s="141"/>
      <c r="K55" s="142"/>
      <c r="L55" s="146"/>
      <c r="M55" s="141"/>
      <c r="N55" s="142"/>
    </row>
  </sheetData>
  <mergeCells count="204">
    <mergeCell ref="B17:D17"/>
    <mergeCell ref="E17:H17"/>
    <mergeCell ref="I17:K17"/>
    <mergeCell ref="L17:N17"/>
    <mergeCell ref="B28:D28"/>
    <mergeCell ref="E28:H28"/>
    <mergeCell ref="I28:K28"/>
    <mergeCell ref="L28:N28"/>
    <mergeCell ref="B24:D24"/>
    <mergeCell ref="E24:H24"/>
    <mergeCell ref="I24:K24"/>
    <mergeCell ref="L24:N24"/>
    <mergeCell ref="B25:D25"/>
    <mergeCell ref="E25:H25"/>
    <mergeCell ref="I25:K25"/>
    <mergeCell ref="L25:N25"/>
    <mergeCell ref="B21:D21"/>
    <mergeCell ref="E21:H21"/>
    <mergeCell ref="I21:K21"/>
    <mergeCell ref="L21:N21"/>
    <mergeCell ref="B22:D22"/>
    <mergeCell ref="E22:H22"/>
    <mergeCell ref="I22:K22"/>
    <mergeCell ref="L22:N22"/>
    <mergeCell ref="B29:D29"/>
    <mergeCell ref="E29:H29"/>
    <mergeCell ref="I29:K29"/>
    <mergeCell ref="L29:N29"/>
    <mergeCell ref="B26:D26"/>
    <mergeCell ref="E26:H26"/>
    <mergeCell ref="I26:K26"/>
    <mergeCell ref="L26:N26"/>
    <mergeCell ref="B27:D27"/>
    <mergeCell ref="E27:H27"/>
    <mergeCell ref="I27:K27"/>
    <mergeCell ref="L27:N27"/>
    <mergeCell ref="B23:D23"/>
    <mergeCell ref="E23:H23"/>
    <mergeCell ref="I23:K23"/>
    <mergeCell ref="L23:N23"/>
    <mergeCell ref="B18:D18"/>
    <mergeCell ref="E18:H18"/>
    <mergeCell ref="I18:K18"/>
    <mergeCell ref="L18:N18"/>
    <mergeCell ref="B19:D19"/>
    <mergeCell ref="E19:H19"/>
    <mergeCell ref="I19:K19"/>
    <mergeCell ref="L19:N19"/>
    <mergeCell ref="B20:D20"/>
    <mergeCell ref="E20:H20"/>
    <mergeCell ref="I20:K20"/>
    <mergeCell ref="L20:N20"/>
    <mergeCell ref="B11:D11"/>
    <mergeCell ref="E11:H11"/>
    <mergeCell ref="I11:K11"/>
    <mergeCell ref="L11:N11"/>
    <mergeCell ref="B9:D9"/>
    <mergeCell ref="E9:H9"/>
    <mergeCell ref="I9:K9"/>
    <mergeCell ref="L9:N9"/>
    <mergeCell ref="B10:D10"/>
    <mergeCell ref="E10:H10"/>
    <mergeCell ref="I10:K10"/>
    <mergeCell ref="L10:N10"/>
    <mergeCell ref="B12:D12"/>
    <mergeCell ref="E12:H12"/>
    <mergeCell ref="I12:K12"/>
    <mergeCell ref="L12:N12"/>
    <mergeCell ref="B13:D13"/>
    <mergeCell ref="E13:H13"/>
    <mergeCell ref="I13:K13"/>
    <mergeCell ref="L13:N13"/>
    <mergeCell ref="B5:D5"/>
    <mergeCell ref="E5:H5"/>
    <mergeCell ref="I5:K5"/>
    <mergeCell ref="L5:N5"/>
    <mergeCell ref="B6:D6"/>
    <mergeCell ref="E6:H6"/>
    <mergeCell ref="I6:K6"/>
    <mergeCell ref="L6:N6"/>
    <mergeCell ref="B7:D7"/>
    <mergeCell ref="E7:H7"/>
    <mergeCell ref="I7:K7"/>
    <mergeCell ref="L7:N7"/>
    <mergeCell ref="B8:D8"/>
    <mergeCell ref="E8:H8"/>
    <mergeCell ref="I8:K8"/>
    <mergeCell ref="L8:N8"/>
    <mergeCell ref="B16:D16"/>
    <mergeCell ref="E16:H16"/>
    <mergeCell ref="L16:N16"/>
    <mergeCell ref="I16:K16"/>
    <mergeCell ref="B14:D14"/>
    <mergeCell ref="E14:H14"/>
    <mergeCell ref="I14:K14"/>
    <mergeCell ref="L14:N14"/>
    <mergeCell ref="B15:D15"/>
    <mergeCell ref="E15:H15"/>
    <mergeCell ref="I15:K15"/>
    <mergeCell ref="L15:N15"/>
    <mergeCell ref="B33:D33"/>
    <mergeCell ref="E33:H33"/>
    <mergeCell ref="I33:K33"/>
    <mergeCell ref="L33:N33"/>
    <mergeCell ref="B34:D34"/>
    <mergeCell ref="E34:H34"/>
    <mergeCell ref="I34:K34"/>
    <mergeCell ref="L34:N34"/>
    <mergeCell ref="B31:D31"/>
    <mergeCell ref="E31:H31"/>
    <mergeCell ref="I31:K31"/>
    <mergeCell ref="L31:N31"/>
    <mergeCell ref="B32:D32"/>
    <mergeCell ref="E32:H32"/>
    <mergeCell ref="I32:K32"/>
    <mergeCell ref="L32:N32"/>
    <mergeCell ref="B37:D37"/>
    <mergeCell ref="E37:H37"/>
    <mergeCell ref="I37:K37"/>
    <mergeCell ref="L37:N37"/>
    <mergeCell ref="B38:D38"/>
    <mergeCell ref="E38:H38"/>
    <mergeCell ref="I38:K38"/>
    <mergeCell ref="L38:N38"/>
    <mergeCell ref="B35:D35"/>
    <mergeCell ref="E35:H35"/>
    <mergeCell ref="I35:K35"/>
    <mergeCell ref="L35:N35"/>
    <mergeCell ref="B36:D36"/>
    <mergeCell ref="E36:H36"/>
    <mergeCell ref="I36:K36"/>
    <mergeCell ref="L36:N36"/>
    <mergeCell ref="B41:D41"/>
    <mergeCell ref="E41:H41"/>
    <mergeCell ref="I41:K41"/>
    <mergeCell ref="L41:N41"/>
    <mergeCell ref="B42:D42"/>
    <mergeCell ref="E42:H42"/>
    <mergeCell ref="I42:K42"/>
    <mergeCell ref="L42:N42"/>
    <mergeCell ref="B39:D39"/>
    <mergeCell ref="E39:H39"/>
    <mergeCell ref="I39:K39"/>
    <mergeCell ref="L39:N39"/>
    <mergeCell ref="B40:D40"/>
    <mergeCell ref="E40:H40"/>
    <mergeCell ref="I40:K40"/>
    <mergeCell ref="L40:N40"/>
    <mergeCell ref="B45:D45"/>
    <mergeCell ref="E45:H45"/>
    <mergeCell ref="I45:K45"/>
    <mergeCell ref="L45:N45"/>
    <mergeCell ref="B46:D46"/>
    <mergeCell ref="E46:H46"/>
    <mergeCell ref="I46:K46"/>
    <mergeCell ref="L46:N46"/>
    <mergeCell ref="B43:D43"/>
    <mergeCell ref="E43:H43"/>
    <mergeCell ref="I43:K43"/>
    <mergeCell ref="L43:N43"/>
    <mergeCell ref="B44:D44"/>
    <mergeCell ref="E44:H44"/>
    <mergeCell ref="I44:K44"/>
    <mergeCell ref="L44:N44"/>
    <mergeCell ref="B49:D49"/>
    <mergeCell ref="E49:H49"/>
    <mergeCell ref="I49:K49"/>
    <mergeCell ref="L49:N49"/>
    <mergeCell ref="B50:D50"/>
    <mergeCell ref="E50:H50"/>
    <mergeCell ref="I50:K50"/>
    <mergeCell ref="L50:N50"/>
    <mergeCell ref="B47:D47"/>
    <mergeCell ref="E47:H47"/>
    <mergeCell ref="I47:K47"/>
    <mergeCell ref="L47:N47"/>
    <mergeCell ref="B48:D48"/>
    <mergeCell ref="E48:H48"/>
    <mergeCell ref="I48:K48"/>
    <mergeCell ref="L48:N48"/>
    <mergeCell ref="B55:D55"/>
    <mergeCell ref="E55:H55"/>
    <mergeCell ref="I55:K55"/>
    <mergeCell ref="L55:N55"/>
    <mergeCell ref="B30:D30"/>
    <mergeCell ref="E30:H30"/>
    <mergeCell ref="I30:K30"/>
    <mergeCell ref="L30:N30"/>
    <mergeCell ref="B53:D53"/>
    <mergeCell ref="E53:H53"/>
    <mergeCell ref="I53:K53"/>
    <mergeCell ref="L53:N53"/>
    <mergeCell ref="B54:D54"/>
    <mergeCell ref="E54:H54"/>
    <mergeCell ref="I54:K54"/>
    <mergeCell ref="L54:N54"/>
    <mergeCell ref="B51:D51"/>
    <mergeCell ref="E51:H51"/>
    <mergeCell ref="I51:K51"/>
    <mergeCell ref="L51:N51"/>
    <mergeCell ref="B52:D52"/>
    <mergeCell ref="E52:H52"/>
    <mergeCell ref="I52:K52"/>
    <mergeCell ref="L52:N5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Görev Yolluğu</vt:lpstr>
      <vt:lpstr>2014</vt:lpstr>
      <vt:lpstr>'Görev Yolluğu'!Yazdırma_Alanı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ŞenelCivelekoğlu</dc:creator>
  <cp:lastModifiedBy>AYCA NUR AYDOGAN</cp:lastModifiedBy>
  <cp:lastPrinted>2024-01-22T13:00:56Z</cp:lastPrinted>
  <dcterms:created xsi:type="dcterms:W3CDTF">2014-03-27T07:33:58Z</dcterms:created>
  <dcterms:modified xsi:type="dcterms:W3CDTF">2024-11-26T06:31:16Z</dcterms:modified>
</cp:coreProperties>
</file>